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政令指定都市\"/>
    </mc:Choice>
  </mc:AlternateContent>
  <xr:revisionPtr revIDLastSave="0" documentId="13_ncr:1_{6F8EDDC9-32D8-4BCF-A0DD-ECD13CE8F90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U38" i="10"/>
  <c r="C38" i="10"/>
  <c r="BE37" i="10"/>
  <c r="BE36" i="10"/>
  <c r="BE35" i="10"/>
  <c r="BW34" i="10"/>
  <c r="BW35" i="10" s="1"/>
  <c r="BW36" i="10" s="1"/>
  <c r="BW37" i="10" s="1"/>
  <c r="BW38" i="10" s="1"/>
  <c r="BW39" i="10" s="1"/>
  <c r="BW40" i="10" s="1"/>
  <c r="C34" i="10"/>
  <c r="CO34" i="10" l="1"/>
  <c r="CO35" i="10" s="1"/>
  <c r="CO36" i="10" s="1"/>
  <c r="CO37" i="10" s="1"/>
  <c r="CO38" i="10" s="1"/>
  <c r="CO39" i="10" s="1"/>
  <c r="CO40" i="10" s="1"/>
  <c r="CO41" i="10" s="1"/>
  <c r="CO42" i="10" s="1"/>
  <c r="CO43" i="10" s="1"/>
  <c r="C35" i="10"/>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calcChain>
</file>

<file path=xl/sharedStrings.xml><?xml version="1.0" encoding="utf-8"?>
<sst xmlns="http://schemas.openxmlformats.org/spreadsheetml/2006/main" count="1597" uniqueCount="611">
  <si>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</si>
  <si>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</si>
  <si>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</si>
  <si>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</si>
  <si>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</si>
  <si>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</si>
  <si>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</si>
  <si>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</si>
  <si>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</si>
  <si>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</si>
  <si>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</si>
  <si>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</si>
  <si>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</si>
  <si>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</si>
  <si>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</si>
  <si>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</si>
  <si>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</si>
  <si>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</si>
  <si>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</si>
  <si>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</si>
  <si>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</si>
  <si>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</si>
  <si>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</si>
  <si>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</si>
  <si>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</si>
  <si>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</si>
  <si>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</si>
  <si>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</si>
  <si>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</si>
  <si>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</si>
  <si>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</si>
  <si>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</si>
  <si>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</si>
  <si>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</si>
  <si>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</si>
  <si>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</si>
  <si>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</si>
  <si>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</si>
  <si>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</si>
  <si>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</si>
  <si>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</si>
  <si>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</si>
  <si>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</si>
  <si>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</si>
  <si>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</si>
  <si>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</si>
  <si>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</si>
  <si>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</si>
  <si>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</si>
  <si>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</si>
  <si>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</si>
  <si>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</si>
  <si>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</si>
  <si>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</si>
  <si>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</si>
  <si>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</si>
  <si>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</si>
  <si>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</si>
  <si>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</si>
  <si>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</si>
  <si>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</si>
  <si>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</si>
  <si>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</si>
  <si>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</si>
  <si>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</si>
  <si>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</si>
  <si>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</si>
  <si>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</si>
  <si>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</si>
  <si>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</si>
  <si>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</si>
  <si>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</si>
  <si>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</si>
  <si>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</si>
  <si>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</si>
  <si>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</si>
  <si>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</si>
  <si>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</si>
  <si>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</si>
  <si>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</si>
  <si>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</si>
  <si>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</si>
  <si>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</si>
  <si>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</si>
  <si>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</si>
  <si>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</si>
  <si>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</si>
  <si>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</si>
  <si>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</si>
  <si>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</si>
  <si>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</si>
  <si>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</si>
  <si>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</si>
  <si>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</si>
  <si>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大阪市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</si>
  <si>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</si>
  <si>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</si>
  <si>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</si>
  <si>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</si>
  <si>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</si>
  <si>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</si>
  <si>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</si>
  <si>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</si>
  <si>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</si>
  <si>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</si>
  <si>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</si>
  <si>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</si>
  <si>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</si>
  <si>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</si>
  <si>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</si>
  <si>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</si>
  <si>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</si>
  <si>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</si>
  <si>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</si>
  <si>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</si>
  <si>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</si>
  <si>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</si>
  <si>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</si>
  <si>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</si>
  <si>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</si>
  <si>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</si>
  <si>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</si>
  <si>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</si>
  <si>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</si>
  <si>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</si>
  <si>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</si>
  <si>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</si>
  <si>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</si>
  <si>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</si>
  <si>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</si>
  <si>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</si>
  <si>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</si>
  <si>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</si>
  <si>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</si>
  <si>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</si>
  <si>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</si>
  <si>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</si>
  <si>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</si>
  <si>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</si>
  <si>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</si>
  <si>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</si>
  <si>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</si>
  <si>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</si>
  <si>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</si>
  <si>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</si>
  <si>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</si>
  <si>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</si>
  <si>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</si>
  <si>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</si>
  <si>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</si>
  <si>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</si>
  <si>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</si>
  <si>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</si>
  <si>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</si>
  <si>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</si>
  <si>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</si>
  <si>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</si>
  <si>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</si>
  <si>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</si>
  <si>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</si>
  <si>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</si>
  <si>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</si>
  <si>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</si>
  <si>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</si>
  <si>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</si>
  <si>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</si>
  <si>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</si>
  <si>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</si>
  <si>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</si>
  <si>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</si>
  <si>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</si>
  <si>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</si>
  <si>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</si>
  <si>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</si>
  <si>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</si>
  <si>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</si>
  <si>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</si>
  <si>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</si>
  <si>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</si>
  <si>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</si>
  <si>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</si>
  <si>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</si>
  <si>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</si>
  <si>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</si>
  <si>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</si>
  <si>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</si>
  <si>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</si>
  <si>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</si>
  <si>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</si>
  <si>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</si>
  <si>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</si>
  <si>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</si>
  <si>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</si>
  <si>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</si>
  <si>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</si>
  <si>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</si>
  <si>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</si>
  <si>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</si>
  <si>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</si>
  <si>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</si>
  <si>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</si>
  <si>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</si>
  <si>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</si>
  <si>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</si>
  <si>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</si>
  <si>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</si>
  <si>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</si>
  <si>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</si>
  <si>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</si>
  <si>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</si>
  <si>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</si>
  <si>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</si>
  <si>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</si>
  <si>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</si>
  <si>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</si>
  <si>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</si>
  <si>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</si>
  <si>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</si>
  <si>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</si>
  <si>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</si>
  <si>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</si>
  <si>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</si>
  <si>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</si>
  <si>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</si>
  <si>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</si>
  <si>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</si>
  <si>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</si>
  <si>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</si>
  <si>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</si>
  <si>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</si>
  <si>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</si>
  <si>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</si>
  <si>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</si>
  <si>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</si>
  <si>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</si>
  <si>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</si>
  <si>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</si>
  <si>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</si>
  <si>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</si>
  <si>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</si>
  <si>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</si>
  <si>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</si>
  <si>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</si>
  <si>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</si>
  <si>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</si>
  <si>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</si>
  <si>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</si>
  <si>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</si>
  <si>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</si>
  <si>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</si>
  <si>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</si>
  <si>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</si>
  <si>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</si>
  <si>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</si>
  <si>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</si>
  <si>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</si>
  <si>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</si>
  <si>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</si>
  <si>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</si>
  <si>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</si>
  <si>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</si>
  <si>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</si>
  <si>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</si>
  <si>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</si>
  <si>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</si>
  <si>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</si>
  <si>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</si>
  <si>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</si>
  <si>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</si>
  <si>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</si>
  <si>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</si>
  <si>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</si>
  <si>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</si>
  <si>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</si>
  <si>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</si>
  <si>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</si>
  <si>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</si>
  <si>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</si>
  <si>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</si>
  <si>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</si>
  <si>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</si>
  <si>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</si>
  <si>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</si>
  <si>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</si>
  <si>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</si>
  <si>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</si>
  <si>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</si>
  <si>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</si>
  <si>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</si>
  <si>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</si>
  <si>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</si>
  <si>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</si>
  <si>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</si>
  <si>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</si>
  <si>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</si>
  <si>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</si>
  <si>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</si>
  <si>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</si>
  <si>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</si>
  <si>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</si>
  <si>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</si>
  <si>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</si>
  <si>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</si>
  <si>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</si>
  <si>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</si>
  <si>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</si>
  <si>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</si>
  <si>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</si>
  <si>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</si>
  <si>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</si>
  <si>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</si>
  <si>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</si>
  <si>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</si>
  <si>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</si>
  <si>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</si>
  <si>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</si>
  <si>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</si>
  <si>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</si>
  <si>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</si>
  <si>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</si>
  <si>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</si>
  <si>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</si>
  <si>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</si>
  <si>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</si>
  <si>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</si>
  <si>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</si>
  <si>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</si>
  <si>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</si>
  <si>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</si>
  <si>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</si>
  <si>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</si>
  <si>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</si>
  <si>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</si>
  <si>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</si>
  <si>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</si>
  <si>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</si>
  <si>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</si>
  <si>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</si>
  <si>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</si>
  <si>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</si>
  <si>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</si>
  <si>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</si>
  <si>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</si>
  <si>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</si>
  <si>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</si>
  <si>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</si>
  <si>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</si>
  <si>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</si>
  <si>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</si>
  <si>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</si>
  <si>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</si>
  <si>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</si>
  <si>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</si>
  <si>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</si>
  <si>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</si>
  <si>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</si>
  <si>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</si>
  <si>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</si>
  <si>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</si>
  <si>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</si>
  <si>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</si>
  <si>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</si>
  <si>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</si>
  <si>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</si>
  <si>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</si>
  <si>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</si>
  <si>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</si>
  <si>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</si>
  <si>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</si>
  <si>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</si>
  <si>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</si>
  <si>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</si>
  <si>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</si>
  <si>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</si>
  <si>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</si>
  <si>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母子父子寡婦福祉貸付資金会計</t>
    <phoneticPr fontId="5"/>
  </si>
  <si>
    <t>心身障害者扶養共済事業会計</t>
    <phoneticPr fontId="5"/>
  </si>
  <si>
    <t>公債費会計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</si>
  <si>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</si>
  <si>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</si>
  <si>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</si>
  <si>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</si>
  <si>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</si>
  <si>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</si>
  <si>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</si>
  <si>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</si>
  <si>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</si>
  <si>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</si>
  <si>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</si>
  <si>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</si>
  <si>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</si>
  <si>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駐車場事業会計</t>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</si>
  <si>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</si>
  <si>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</si>
  <si>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</si>
  <si>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</si>
  <si>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</si>
  <si>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工業用水道事業会計</t>
    <phoneticPr fontId="5"/>
  </si>
  <si>
    <t>中央卸売市場事業会計</t>
    <phoneticPr fontId="5"/>
  </si>
  <si>
    <t>下水道事業会計</t>
    <phoneticPr fontId="5"/>
  </si>
  <si>
    <t>港営事業会計</t>
    <phoneticPr fontId="5"/>
  </si>
  <si>
    <t>食肉市場事業会計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</si>
  <si>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</si>
  <si>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</si>
  <si>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</si>
  <si>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</si>
  <si>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</si>
  <si>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</si>
  <si>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</si>
  <si>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</si>
  <si>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</si>
  <si>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</si>
  <si>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</si>
  <si>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</si>
  <si>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</si>
  <si>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</si>
  <si>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</si>
  <si>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</si>
  <si>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</si>
  <si>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</si>
  <si>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</si>
  <si>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</si>
  <si>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</si>
  <si>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</si>
  <si>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</si>
  <si>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</si>
  <si>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</si>
  <si>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</si>
  <si>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</si>
  <si>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</si>
  <si>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</si>
  <si>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</si>
  <si>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</si>
  <si>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</si>
  <si>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</si>
  <si>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</si>
  <si>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</si>
  <si>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</si>
  <si>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</si>
  <si>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</si>
  <si>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</si>
  <si>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</si>
  <si>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</si>
  <si>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</si>
  <si>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</si>
  <si>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</si>
  <si>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</si>
  <si>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</si>
  <si>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</si>
  <si>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</si>
  <si>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</si>
  <si>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</si>
  <si>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</si>
  <si>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</si>
  <si>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</si>
  <si>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</si>
  <si>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</si>
  <si>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</si>
  <si>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</si>
  <si>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</si>
  <si>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</si>
  <si>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</si>
  <si>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</si>
  <si>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</si>
  <si>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</si>
  <si>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</si>
  <si>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</si>
  <si>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</si>
  <si>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</si>
  <si>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</si>
  <si>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</si>
  <si>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</si>
  <si>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</si>
  <si>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</si>
  <si>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</si>
  <si>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</si>
  <si>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</si>
  <si>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</si>
  <si>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</si>
  <si>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</si>
  <si>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</si>
  <si>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</si>
  <si>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</si>
  <si>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</si>
  <si>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</si>
  <si>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</si>
  <si>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</si>
  <si>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</si>
  <si>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</si>
  <si>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</si>
  <si>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</si>
  <si>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</si>
  <si>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</si>
  <si>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</si>
  <si>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</si>
  <si>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</si>
  <si>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</si>
  <si>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</si>
  <si>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</si>
  <si>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</si>
  <si>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</si>
  <si>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</si>
  <si>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</si>
  <si>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</si>
  <si>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</si>
  <si>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</si>
  <si>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</si>
  <si>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</si>
  <si>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</si>
  <si>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</si>
  <si>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</si>
  <si>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</si>
  <si>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</si>
  <si>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</si>
  <si>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</si>
  <si>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</si>
  <si>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</si>
  <si>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</si>
  <si>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</si>
  <si>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</si>
  <si>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</si>
  <si>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</si>
  <si>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</si>
  <si>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</si>
  <si>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</si>
  <si>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</si>
  <si>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</si>
  <si>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</si>
  <si>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</si>
  <si>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</si>
  <si>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</si>
  <si>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</si>
  <si>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</si>
  <si>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</si>
  <si>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</si>
  <si>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</si>
  <si>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</si>
  <si>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</si>
  <si>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</si>
  <si>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水道事業会計</t>
  </si>
  <si>
    <t>一般会計</t>
  </si>
  <si>
    <t>中央卸売市場事業会計</t>
  </si>
  <si>
    <t>介護保険事業会計</t>
  </si>
  <si>
    <t>工業用水道事業会計</t>
  </si>
  <si>
    <t>後期高齢者医療事業会計</t>
  </si>
  <si>
    <t>駐車場事業会計</t>
  </si>
  <si>
    <t>その他会計（赤字）</t>
  </si>
  <si>
    <t>その他会計（黒字）</t>
  </si>
  <si>
    <t>R02</t>
    <phoneticPr fontId="5"/>
  </si>
  <si>
    <t>R03</t>
    <phoneticPr fontId="5"/>
  </si>
  <si>
    <t>R04</t>
    <phoneticPr fontId="5"/>
  </si>
  <si>
    <t>R05</t>
    <phoneticPr fontId="5"/>
  </si>
  <si>
    <t>R06</t>
    <phoneticPr fontId="5"/>
  </si>
  <si>
    <t>教育振興基金</t>
  </si>
  <si>
    <t>交通政策基金</t>
  </si>
  <si>
    <t>都市整備事業基金</t>
  </si>
  <si>
    <t>環境創造基金</t>
    <rPh sb="0" eb="6">
      <t>カンキョウソウゾウキキン</t>
    </rPh>
    <phoneticPr fontId="38"/>
  </si>
  <si>
    <t>土地区画整理事業基金</t>
  </si>
  <si>
    <t>大阪市高速電気軌道（株）</t>
  </si>
  <si>
    <t>（株）大阪メトロサービス</t>
  </si>
  <si>
    <t>大阪地下街（株）</t>
  </si>
  <si>
    <t>（株）大阪メトロアドエラ</t>
  </si>
  <si>
    <t>ＴＵＣＫＮＡＬ（株）</t>
  </si>
  <si>
    <t>大阪メトロビジネスアソシエイト（株）</t>
  </si>
  <si>
    <t>（株）交通電業社</t>
  </si>
  <si>
    <t>OMタクシー（株）</t>
    <rPh sb="6" eb="9">
      <t>カブ</t>
    </rPh>
    <phoneticPr fontId="2"/>
  </si>
  <si>
    <t>OMタクシー第２（株）</t>
    <rPh sb="6" eb="7">
      <t>ダイ</t>
    </rPh>
    <rPh sb="8" eb="11">
      <t>カブ</t>
    </rPh>
    <phoneticPr fontId="2"/>
  </si>
  <si>
    <t>大阪シティバス（株）</t>
  </si>
  <si>
    <t>（公大）大阪</t>
  </si>
  <si>
    <t>（大）大阪</t>
  </si>
  <si>
    <t>（地独）大阪市博物館機構</t>
  </si>
  <si>
    <t>（地独）大阪産業技術研究所</t>
  </si>
  <si>
    <t>（株）大阪城ホール</t>
  </si>
  <si>
    <t>（株）大阪市開発公社</t>
  </si>
  <si>
    <t>（株）大阪鶴見フラワーセンター</t>
  </si>
  <si>
    <t>大阪市商業振興企画（株）</t>
  </si>
  <si>
    <t>（公財）大阪国際交流センター</t>
  </si>
  <si>
    <t>（公財）関西・大阪二十一世紀協会</t>
  </si>
  <si>
    <t>アジア太平洋トレードセンター（株）</t>
  </si>
  <si>
    <t>ｱｼﾞｱ太平洋トレードセンター（株）</t>
  </si>
  <si>
    <t>（一財）大阪市文化財協会</t>
  </si>
  <si>
    <t>（公財）大阪府暴力追放推進センター</t>
  </si>
  <si>
    <t>（一財）アジア・太平洋人権情報センター</t>
  </si>
  <si>
    <t>関西高速鉄道（株）</t>
  </si>
  <si>
    <t>中之島高速鉄道（株）</t>
  </si>
  <si>
    <t>大阪外環状鉄道（株）</t>
  </si>
  <si>
    <t>西大阪高速鉄道（株）</t>
  </si>
  <si>
    <t>（株）湊町開発センター</t>
  </si>
  <si>
    <t>関西国際空港土地保有（株）</t>
  </si>
  <si>
    <t>（地独）大阪健康安全基盤研究所</t>
  </si>
  <si>
    <t>（地独）大阪市民病院機構</t>
  </si>
  <si>
    <t>（公財）大阪市救急医療事業団</t>
  </si>
  <si>
    <t>大阪市街地開発（株）</t>
  </si>
  <si>
    <t>大阪市住宅供給公社</t>
  </si>
  <si>
    <t>クリスタ長堀（株）</t>
  </si>
  <si>
    <t>クリアウォーターOSAKA（株）</t>
  </si>
  <si>
    <t>（地独）天王寺動物園</t>
  </si>
  <si>
    <t>大阪港埠頭（株）</t>
  </si>
  <si>
    <t>（株）大阪港トランスポートシステム</t>
  </si>
  <si>
    <t>阪神国際港湾（株）</t>
  </si>
  <si>
    <t>大阪港埠頭ターミナル（株）</t>
  </si>
  <si>
    <t>（株）大阪水道総合サービス</t>
  </si>
  <si>
    <t>（公財）大阪国際平和センター</t>
  </si>
  <si>
    <t>関西広域連合</t>
    <rPh sb="0" eb="2">
      <t>カンサイ</t>
    </rPh>
    <rPh sb="2" eb="4">
      <t>コウイキ</t>
    </rPh>
    <rPh sb="4" eb="6">
      <t>レンゴウ</t>
    </rPh>
    <phoneticPr fontId="5"/>
  </si>
  <si>
    <t>大阪府後期高齢者医療広域連合（一般会計）</t>
  </si>
  <si>
    <t>大阪府後期高齢者医療広域連合（後期高齢者医療特別会計）</t>
  </si>
  <si>
    <t xml:space="preserve">淀川左岸水防事務組合  </t>
    <rPh sb="2" eb="3">
      <t>ヒダリ</t>
    </rPh>
    <phoneticPr fontId="5"/>
  </si>
  <si>
    <t>淀川右岸水防事務組合</t>
    <rPh sb="2" eb="3">
      <t>ミギ</t>
    </rPh>
    <phoneticPr fontId="5"/>
  </si>
  <si>
    <t>大和川右岸水防事務組合</t>
    <rPh sb="0" eb="3">
      <t>ヤマトガワ</t>
    </rPh>
    <rPh sb="3" eb="4">
      <t>ミギ</t>
    </rPh>
    <phoneticPr fontId="5"/>
  </si>
  <si>
    <t>大阪広域環境施設組合</t>
    <rPh sb="0" eb="2">
      <t>オオサカ</t>
    </rPh>
    <rPh sb="2" eb="4">
      <t>コウイキ</t>
    </rPh>
    <rPh sb="4" eb="6">
      <t>カンキョウ</t>
    </rPh>
    <rPh sb="6" eb="8">
      <t>シセツ</t>
    </rPh>
    <rPh sb="8" eb="10">
      <t>クミアイ</t>
    </rPh>
    <phoneticPr fontId="3"/>
  </si>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</sst>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A2E9-4D1B-9D32-32846B66A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64777</c:v>
                </c:pt>
                <c:pt idx="1">
                  <c:v>78083</c:v>
                </c:pt>
                <c:pt idx="2">
                  <c:v>77868</c:v>
                </c:pt>
                <c:pt idx="3">
                  <c:v>83241</c:v>
                </c:pt>
                <c:pt idx="4">
                  <c:v>90798</c:v>
                </c:pt>
              </c:numCache>
            </c:numRef>
          </c:val>
          <c:smooth val="0"/>
          <c:extLst>
            <c:ext xmlns:c16="http://schemas.microsoft.com/office/drawing/2014/chart" uri="{C3380CC4-5D6E-409C-BE32-E72D297353CC}">
              <c16:uniqueId val="{00000001-A2E9-4D1B-9D32-32846B66A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c:v>
                </c:pt>
                <c:pt idx="1">
                  <c:v>3.42</c:v>
                </c:pt>
                <c:pt idx="2">
                  <c:v>2.96</c:v>
                </c:pt>
                <c:pt idx="3">
                  <c:v>1.85</c:v>
                </c:pt>
                <c:pt idx="4">
                  <c:v>2.2599999999999998</c:v>
                </c:pt>
              </c:numCache>
            </c:numRef>
          </c:val>
          <c:extLst>
            <c:ext xmlns:c16="http://schemas.microsoft.com/office/drawing/2014/chart" uri="{C3380CC4-5D6E-409C-BE32-E72D297353CC}">
              <c16:uniqueId val="{00000000-8C77-4275-A19A-522F849D88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19.239999999999998</c:v>
                </c:pt>
                <c:pt idx="1">
                  <c:v>23.65</c:v>
                </c:pt>
                <c:pt idx="2">
                  <c:v>28.12</c:v>
                </c:pt>
                <c:pt idx="3">
                  <c:v>30.22</c:v>
                </c:pt>
                <c:pt idx="4">
                  <c:v>31.49</c:v>
                </c:pt>
              </c:numCache>
            </c:numRef>
          </c:val>
          <c:extLst>
            <c:ext xmlns:c16="http://schemas.microsoft.com/office/drawing/2014/chart" uri="{C3380CC4-5D6E-409C-BE32-E72D297353CC}">
              <c16:uniqueId val="{00000001-8C77-4275-A19A-522F849D88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1.75</c:v>
                </c:pt>
                <c:pt idx="1">
                  <c:v>7.13</c:v>
                </c:pt>
                <c:pt idx="2">
                  <c:v>3.11</c:v>
                </c:pt>
                <c:pt idx="3">
                  <c:v>1.6</c:v>
                </c:pt>
                <c:pt idx="4">
                  <c:v>2.4500000000000002</c:v>
                </c:pt>
              </c:numCache>
            </c:numRef>
          </c:val>
          <c:smooth val="0"/>
          <c:extLst>
            <c:ext xmlns:c16="http://schemas.microsoft.com/office/drawing/2014/chart" uri="{C3380CC4-5D6E-409C-BE32-E72D297353CC}">
              <c16:uniqueId val="{00000002-8C77-4275-A19A-522F849D88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0.26</c:v>
                </c:pt>
                <c:pt idx="4">
                  <c:v>#N/A</c:v>
                </c:pt>
                <c:pt idx="5">
                  <c:v>0.59</c:v>
                </c:pt>
                <c:pt idx="6">
                  <c:v>#N/A</c:v>
                </c:pt>
                <c:pt idx="7">
                  <c:v>0</c:v>
                </c:pt>
                <c:pt idx="8">
                  <c:v>#N/A</c:v>
                </c:pt>
                <c:pt idx="9">
                  <c:v>0</c:v>
                </c:pt>
              </c:numCache>
            </c:numRef>
          </c:val>
          <c:extLst>
            <c:ext xmlns:c16="http://schemas.microsoft.com/office/drawing/2014/chart" uri="{C3380CC4-5D6E-409C-BE32-E72D297353CC}">
              <c16:uniqueId val="{00000000-FB04-4400-8D9F-3DDF10D64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04-4400-8D9F-3DDF10D6438D}"/>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0.04</c:v>
                </c:pt>
                <c:pt idx="8">
                  <c:v>#N/A</c:v>
                </c:pt>
                <c:pt idx="9">
                  <c:v>0.03</c:v>
                </c:pt>
              </c:numCache>
            </c:numRef>
          </c:val>
          <c:extLst>
            <c:ext xmlns:c16="http://schemas.microsoft.com/office/drawing/2014/chart" uri="{C3380CC4-5D6E-409C-BE32-E72D297353CC}">
              <c16:uniqueId val="{00000002-FB04-4400-8D9F-3DDF10D6438D}"/>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0.18</c:v>
                </c:pt>
                <c:pt idx="2">
                  <c:v>#N/A</c:v>
                </c:pt>
                <c:pt idx="3">
                  <c:v>0.18</c:v>
                </c:pt>
                <c:pt idx="4">
                  <c:v>#N/A</c:v>
                </c:pt>
                <c:pt idx="5">
                  <c:v>0.3</c:v>
                </c:pt>
                <c:pt idx="6">
                  <c:v>#N/A</c:v>
                </c:pt>
                <c:pt idx="7">
                  <c:v>0.32</c:v>
                </c:pt>
                <c:pt idx="8">
                  <c:v>#N/A</c:v>
                </c:pt>
                <c:pt idx="9">
                  <c:v>0.25</c:v>
                </c:pt>
              </c:numCache>
            </c:numRef>
          </c:val>
          <c:extLst>
            <c:ext xmlns:c16="http://schemas.microsoft.com/office/drawing/2014/chart" uri="{C3380CC4-5D6E-409C-BE32-E72D297353CC}">
              <c16:uniqueId val="{00000003-FB04-4400-8D9F-3DDF10D6438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0.7</c:v>
                </c:pt>
                <c:pt idx="4">
                  <c:v>#N/A</c:v>
                </c:pt>
                <c:pt idx="5">
                  <c:v>0.66</c:v>
                </c:pt>
                <c:pt idx="6">
                  <c:v>#N/A</c:v>
                </c:pt>
                <c:pt idx="7">
                  <c:v>0.44</c:v>
                </c:pt>
                <c:pt idx="8">
                  <c:v>#N/A</c:v>
                </c:pt>
                <c:pt idx="9">
                  <c:v>0.28999999999999998</c:v>
                </c:pt>
              </c:numCache>
            </c:numRef>
          </c:val>
          <c:extLst>
            <c:ext xmlns:c16="http://schemas.microsoft.com/office/drawing/2014/chart" uri="{C3380CC4-5D6E-409C-BE32-E72D297353CC}">
              <c16:uniqueId val="{00000004-FB04-4400-8D9F-3DDF10D6438D}"/>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0.13</c:v>
                </c:pt>
                <c:pt idx="4">
                  <c:v>#N/A</c:v>
                </c:pt>
                <c:pt idx="5">
                  <c:v>0.06</c:v>
                </c:pt>
                <c:pt idx="6">
                  <c:v>#N/A</c:v>
                </c:pt>
                <c:pt idx="7">
                  <c:v>0.02</c:v>
                </c:pt>
                <c:pt idx="8">
                  <c:v>#N/A</c:v>
                </c:pt>
                <c:pt idx="9">
                  <c:v>0.56999999999999995</c:v>
                </c:pt>
              </c:numCache>
            </c:numRef>
          </c:val>
          <c:extLst>
            <c:ext xmlns:c16="http://schemas.microsoft.com/office/drawing/2014/chart" uri="{C3380CC4-5D6E-409C-BE32-E72D297353CC}">
              <c16:uniqueId val="{00000005-FB04-4400-8D9F-3DDF10D6438D}"/>
            </c:ext>
          </c:extLst>
        </c:ser>
        <c:ser>
          <c:idx val="6"/>
          <c:order val="6"/>
          <c:tx>
            <c:strRef>
              <c:f>データシート!$A$33</c:f>
              <c:strCache>
                <c:ptCount val="1"/>
                <c:pt idx="0">
                  <c:v>中央卸売市場事業会計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c:v>
                </c:pt>
                <c:pt idx="4">
                  <c:v>#N/A</c:v>
                </c:pt>
                <c:pt idx="5">
                  <c:v>1.08</c:v>
                </c:pt>
                <c:pt idx="6">
                  <c:v>#N/A</c:v>
                </c:pt>
                <c:pt idx="7">
                  <c:v>1.07</c:v>
                </c:pt>
                <c:pt idx="8">
                  <c:v>#N/A</c:v>
                </c:pt>
                <c:pt idx="9">
                  <c:v>1.06</c:v>
                </c:pt>
              </c:numCache>
            </c:numRef>
          </c:val>
          <c:extLst>
            <c:ext xmlns:c16="http://schemas.microsoft.com/office/drawing/2014/chart" uri="{C3380CC4-5D6E-409C-BE32-E72D297353CC}">
              <c16:uniqueId val="{00000006-FB04-4400-8D9F-3DDF10D6438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c:v>
                </c:pt>
                <c:pt idx="2">
                  <c:v>#N/A</c:v>
                </c:pt>
                <c:pt idx="3">
                  <c:v>3.42</c:v>
                </c:pt>
                <c:pt idx="4">
                  <c:v>#N/A</c:v>
                </c:pt>
                <c:pt idx="5">
                  <c:v>2.95</c:v>
                </c:pt>
                <c:pt idx="6">
                  <c:v>#N/A</c:v>
                </c:pt>
                <c:pt idx="7">
                  <c:v>1.84</c:v>
                </c:pt>
                <c:pt idx="8">
                  <c:v>#N/A</c:v>
                </c:pt>
                <c:pt idx="9">
                  <c:v>2.25</c:v>
                </c:pt>
              </c:numCache>
            </c:numRef>
          </c:val>
          <c:extLst>
            <c:ext xmlns:c16="http://schemas.microsoft.com/office/drawing/2014/chart" uri="{C3380CC4-5D6E-409C-BE32-E72D297353CC}">
              <c16:uniqueId val="{00000007-FB04-4400-8D9F-3DDF10D6438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3.33</c:v>
                </c:pt>
                <c:pt idx="4">
                  <c:v>#N/A</c:v>
                </c:pt>
                <c:pt idx="5">
                  <c:v>3.3</c:v>
                </c:pt>
                <c:pt idx="6">
                  <c:v>#N/A</c:v>
                </c:pt>
                <c:pt idx="7">
                  <c:v>4.29</c:v>
                </c:pt>
                <c:pt idx="8">
                  <c:v>#N/A</c:v>
                </c:pt>
                <c:pt idx="9">
                  <c:v>4.0599999999999996</c:v>
                </c:pt>
              </c:numCache>
            </c:numRef>
          </c:val>
          <c:extLst>
            <c:ext xmlns:c16="http://schemas.microsoft.com/office/drawing/2014/chart" uri="{C3380CC4-5D6E-409C-BE32-E72D297353CC}">
              <c16:uniqueId val="{00000008-FB04-4400-8D9F-3DDF10D643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4.55</c:v>
                </c:pt>
                <c:pt idx="2">
                  <c:v>#N/A</c:v>
                </c:pt>
                <c:pt idx="3">
                  <c:v>4.4000000000000004</c:v>
                </c:pt>
                <c:pt idx="4">
                  <c:v>#N/A</c:v>
                </c:pt>
                <c:pt idx="5">
                  <c:v>4.4400000000000004</c:v>
                </c:pt>
                <c:pt idx="6">
                  <c:v>#N/A</c:v>
                </c:pt>
                <c:pt idx="7">
                  <c:v>4.54</c:v>
                </c:pt>
                <c:pt idx="8">
                  <c:v>#N/A</c:v>
                </c:pt>
                <c:pt idx="9">
                  <c:v>4.2699999999999996</c:v>
                </c:pt>
              </c:numCache>
            </c:numRef>
          </c:val>
          <c:extLst>
            <c:ext xmlns:c16="http://schemas.microsoft.com/office/drawing/2014/chart" uri="{C3380CC4-5D6E-409C-BE32-E72D297353CC}">
              <c16:uniqueId val="{00000009-FB04-4400-8D9F-3DDF10D64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181883</c:v>
                </c:pt>
                <c:pt idx="5">
                  <c:v>179749</c:v>
                </c:pt>
                <c:pt idx="8">
                  <c:v>178722</c:v>
                </c:pt>
                <c:pt idx="11">
                  <c:v>174994</c:v>
                </c:pt>
                <c:pt idx="14">
                  <c:v>171149</c:v>
                </c:pt>
              </c:numCache>
            </c:numRef>
          </c:val>
          <c:extLst>
            <c:ext xmlns:c16="http://schemas.microsoft.com/office/drawing/2014/chart" uri="{C3380CC4-5D6E-409C-BE32-E72D297353CC}">
              <c16:uniqueId val="{00000000-7786-4D92-8313-AE5C068D8F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86-4D92-8313-AE5C068D8F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11126</c:v>
                </c:pt>
                <c:pt idx="3">
                  <c:v>11259</c:v>
                </c:pt>
                <c:pt idx="6">
                  <c:v>11286</c:v>
                </c:pt>
                <c:pt idx="9">
                  <c:v>12367</c:v>
                </c:pt>
                <c:pt idx="12">
                  <c:v>5529</c:v>
                </c:pt>
              </c:numCache>
            </c:numRef>
          </c:val>
          <c:extLst>
            <c:ext xmlns:c16="http://schemas.microsoft.com/office/drawing/2014/chart" uri="{C3380CC4-5D6E-409C-BE32-E72D297353CC}">
              <c16:uniqueId val="{00000002-7786-4D92-8313-AE5C068D8F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644</c:v>
                </c:pt>
                <c:pt idx="3">
                  <c:v>600</c:v>
                </c:pt>
                <c:pt idx="6">
                  <c:v>359</c:v>
                </c:pt>
                <c:pt idx="9">
                  <c:v>966</c:v>
                </c:pt>
                <c:pt idx="12">
                  <c:v>1071</c:v>
                </c:pt>
              </c:numCache>
            </c:numRef>
          </c:val>
          <c:extLst>
            <c:ext xmlns:c16="http://schemas.microsoft.com/office/drawing/2014/chart" uri="{C3380CC4-5D6E-409C-BE32-E72D297353CC}">
              <c16:uniqueId val="{00000003-7786-4D92-8313-AE5C068D8F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20211</c:v>
                </c:pt>
                <c:pt idx="3">
                  <c:v>19394</c:v>
                </c:pt>
                <c:pt idx="6">
                  <c:v>18811</c:v>
                </c:pt>
                <c:pt idx="9">
                  <c:v>18614</c:v>
                </c:pt>
                <c:pt idx="12">
                  <c:v>18490</c:v>
                </c:pt>
              </c:numCache>
            </c:numRef>
          </c:val>
          <c:extLst>
            <c:ext xmlns:c16="http://schemas.microsoft.com/office/drawing/2014/chart" uri="{C3380CC4-5D6E-409C-BE32-E72D297353CC}">
              <c16:uniqueId val="{00000004-7786-4D92-8313-AE5C068D8F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78418</c:v>
                </c:pt>
                <c:pt idx="3">
                  <c:v>73890</c:v>
                </c:pt>
                <c:pt idx="6">
                  <c:v>68476</c:v>
                </c:pt>
                <c:pt idx="9">
                  <c:v>63918</c:v>
                </c:pt>
                <c:pt idx="12">
                  <c:v>57033</c:v>
                </c:pt>
              </c:numCache>
            </c:numRef>
          </c:val>
          <c:extLst>
            <c:ext xmlns:c16="http://schemas.microsoft.com/office/drawing/2014/chart" uri="{C3380CC4-5D6E-409C-BE32-E72D297353CC}">
              <c16:uniqueId val="{00000005-7786-4D92-8313-AE5C068D8F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86-4D92-8313-AE5C068D8F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85236</c:v>
                </c:pt>
                <c:pt idx="3">
                  <c:v>85463</c:v>
                </c:pt>
                <c:pt idx="6">
                  <c:v>85586</c:v>
                </c:pt>
                <c:pt idx="9">
                  <c:v>84346</c:v>
                </c:pt>
                <c:pt idx="12">
                  <c:v>81726</c:v>
                </c:pt>
              </c:numCache>
            </c:numRef>
          </c:val>
          <c:extLst>
            <c:ext xmlns:c16="http://schemas.microsoft.com/office/drawing/2014/chart" uri="{C3380CC4-5D6E-409C-BE32-E72D297353CC}">
              <c16:uniqueId val="{00000007-7786-4D92-8313-AE5C068D8F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13752</c:v>
                </c:pt>
                <c:pt idx="2">
                  <c:v>#N/A</c:v>
                </c:pt>
                <c:pt idx="3">
                  <c:v>#N/A</c:v>
                </c:pt>
                <c:pt idx="4">
                  <c:v>10857</c:v>
                </c:pt>
                <c:pt idx="5">
                  <c:v>#N/A</c:v>
                </c:pt>
                <c:pt idx="6">
                  <c:v>#N/A</c:v>
                </c:pt>
                <c:pt idx="7">
                  <c:v>5796</c:v>
                </c:pt>
                <c:pt idx="8">
                  <c:v>#N/A</c:v>
                </c:pt>
                <c:pt idx="9">
                  <c:v>#N/A</c:v>
                </c:pt>
                <c:pt idx="10">
                  <c:v>5217</c:v>
                </c:pt>
                <c:pt idx="11">
                  <c:v>#N/A</c:v>
                </c:pt>
                <c:pt idx="12">
                  <c:v>#N/A</c:v>
                </c:pt>
                <c:pt idx="13">
                  <c:v>-7300</c:v>
                </c:pt>
                <c:pt idx="14">
                  <c:v>#N/A</c:v>
                </c:pt>
              </c:numCache>
            </c:numRef>
          </c:val>
          <c:smooth val="0"/>
          <c:extLst>
            <c:ext xmlns:c16="http://schemas.microsoft.com/office/drawing/2014/chart" uri="{C3380CC4-5D6E-409C-BE32-E72D297353CC}">
              <c16:uniqueId val="{00000008-7786-4D92-8313-AE5C068D8F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1353105</c:v>
                </c:pt>
                <c:pt idx="5">
                  <c:v>1365738</c:v>
                </c:pt>
                <c:pt idx="8">
                  <c:v>1342444</c:v>
                </c:pt>
                <c:pt idx="11">
                  <c:v>1316350</c:v>
                </c:pt>
                <c:pt idx="14">
                  <c:v>1264070</c:v>
                </c:pt>
              </c:numCache>
            </c:numRef>
          </c:val>
          <c:extLst>
            <c:ext xmlns:c16="http://schemas.microsoft.com/office/drawing/2014/chart" uri="{C3380CC4-5D6E-409C-BE32-E72D297353CC}">
              <c16:uniqueId val="{00000000-81B9-46BA-B366-4B4F355CBF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786137</c:v>
                </c:pt>
                <c:pt idx="5">
                  <c:v>819578</c:v>
                </c:pt>
                <c:pt idx="8">
                  <c:v>855139</c:v>
                </c:pt>
                <c:pt idx="11">
                  <c:v>885901</c:v>
                </c:pt>
                <c:pt idx="14">
                  <c:v>919944</c:v>
                </c:pt>
              </c:numCache>
            </c:numRef>
          </c:val>
          <c:extLst>
            <c:ext xmlns:c16="http://schemas.microsoft.com/office/drawing/2014/chart" uri="{C3380CC4-5D6E-409C-BE32-E72D297353CC}">
              <c16:uniqueId val="{00000001-81B9-46BA-B366-4B4F355CBF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897658</c:v>
                </c:pt>
                <c:pt idx="5">
                  <c:v>908767</c:v>
                </c:pt>
                <c:pt idx="8">
                  <c:v>932391</c:v>
                </c:pt>
                <c:pt idx="11">
                  <c:v>941636</c:v>
                </c:pt>
                <c:pt idx="14">
                  <c:v>924723</c:v>
                </c:pt>
              </c:numCache>
            </c:numRef>
          </c:val>
          <c:extLst>
            <c:ext xmlns:c16="http://schemas.microsoft.com/office/drawing/2014/chart" uri="{C3380CC4-5D6E-409C-BE32-E72D297353CC}">
              <c16:uniqueId val="{00000002-81B9-46BA-B366-4B4F355CBF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B9-46BA-B366-4B4F355CBF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B9-46BA-B366-4B4F355CBF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25578</c:v>
                </c:pt>
                <c:pt idx="3">
                  <c:v>23832</c:v>
                </c:pt>
                <c:pt idx="6">
                  <c:v>22085</c:v>
                </c:pt>
                <c:pt idx="9">
                  <c:v>20933</c:v>
                </c:pt>
                <c:pt idx="12">
                  <c:v>18590</c:v>
                </c:pt>
              </c:numCache>
            </c:numRef>
          </c:val>
          <c:extLst>
            <c:ext xmlns:c16="http://schemas.microsoft.com/office/drawing/2014/chart" uri="{C3380CC4-5D6E-409C-BE32-E72D297353CC}">
              <c16:uniqueId val="{00000005-81B9-46BA-B366-4B4F355CBF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229242</c:v>
                </c:pt>
                <c:pt idx="3">
                  <c:v>216730</c:v>
                </c:pt>
                <c:pt idx="6">
                  <c:v>216488</c:v>
                </c:pt>
                <c:pt idx="9">
                  <c:v>225664</c:v>
                </c:pt>
                <c:pt idx="12">
                  <c:v>226857</c:v>
                </c:pt>
              </c:numCache>
            </c:numRef>
          </c:val>
          <c:extLst>
            <c:ext xmlns:c16="http://schemas.microsoft.com/office/drawing/2014/chart" uri="{C3380CC4-5D6E-409C-BE32-E72D297353CC}">
              <c16:uniqueId val="{00000006-81B9-46BA-B366-4B4F355CBF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8515</c:v>
                </c:pt>
                <c:pt idx="3">
                  <c:v>7959</c:v>
                </c:pt>
                <c:pt idx="6">
                  <c:v>8330</c:v>
                </c:pt>
                <c:pt idx="9">
                  <c:v>7942</c:v>
                </c:pt>
                <c:pt idx="12">
                  <c:v>7887</c:v>
                </c:pt>
              </c:numCache>
            </c:numRef>
          </c:val>
          <c:extLst>
            <c:ext xmlns:c16="http://schemas.microsoft.com/office/drawing/2014/chart" uri="{C3380CC4-5D6E-409C-BE32-E72D297353CC}">
              <c16:uniqueId val="{00000007-81B9-46BA-B366-4B4F355CBF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282245</c:v>
                </c:pt>
                <c:pt idx="3">
                  <c:v>280491</c:v>
                </c:pt>
                <c:pt idx="6">
                  <c:v>284093</c:v>
                </c:pt>
                <c:pt idx="9">
                  <c:v>284363</c:v>
                </c:pt>
                <c:pt idx="12">
                  <c:v>278820</c:v>
                </c:pt>
              </c:numCache>
            </c:numRef>
          </c:val>
          <c:extLst>
            <c:ext xmlns:c16="http://schemas.microsoft.com/office/drawing/2014/chart" uri="{C3380CC4-5D6E-409C-BE32-E72D297353CC}">
              <c16:uniqueId val="{00000008-81B9-46BA-B366-4B4F355CBF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77408</c:v>
                </c:pt>
                <c:pt idx="3">
                  <c:v>66268</c:v>
                </c:pt>
                <c:pt idx="6">
                  <c:v>55728</c:v>
                </c:pt>
                <c:pt idx="9">
                  <c:v>43707</c:v>
                </c:pt>
                <c:pt idx="12">
                  <c:v>38255</c:v>
                </c:pt>
              </c:numCache>
            </c:numRef>
          </c:val>
          <c:extLst>
            <c:ext xmlns:c16="http://schemas.microsoft.com/office/drawing/2014/chart" uri="{C3380CC4-5D6E-409C-BE32-E72D297353CC}">
              <c16:uniqueId val="{00000009-81B9-46BA-B366-4B4F355CBF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2454823</c:v>
                </c:pt>
                <c:pt idx="3">
                  <c:v>2360740</c:v>
                </c:pt>
                <c:pt idx="6">
                  <c:v>2235121</c:v>
                </c:pt>
                <c:pt idx="9">
                  <c:v>2107900</c:v>
                </c:pt>
                <c:pt idx="12">
                  <c:v>1999665</c:v>
                </c:pt>
              </c:numCache>
            </c:numRef>
          </c:val>
          <c:extLst>
            <c:ext xmlns:c16="http://schemas.microsoft.com/office/drawing/2014/chart" uri="{C3380CC4-5D6E-409C-BE32-E72D297353CC}">
              <c16:uniqueId val="{0000000A-81B9-46BA-B366-4B4F355CBF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40910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B9-46BA-B366-4B4F355CBF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245229</c:v>
                </c:pt>
                <c:pt idx="1">
                  <c:v>268796</c:v>
                </c:pt>
                <c:pt idx="2">
                  <c:v>286949</c:v>
                </c:pt>
              </c:numCache>
            </c:numRef>
          </c:val>
          <c:extLst>
            <c:ext xmlns:c16="http://schemas.microsoft.com/office/drawing/2014/chart" uri="{C3380CC4-5D6E-409C-BE32-E72D297353CC}">
              <c16:uniqueId val="{00000000-1C02-4918-8B79-3BE0DEB447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C02-4918-8B79-3BE0DEB447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64460</c:v>
                </c:pt>
                <c:pt idx="1">
                  <c:v>64319</c:v>
                </c:pt>
                <c:pt idx="2">
                  <c:v>69800</c:v>
                </c:pt>
              </c:numCache>
            </c:numRef>
          </c:val>
          <c:extLst>
            <c:ext xmlns:c16="http://schemas.microsoft.com/office/drawing/2014/chart" uri="{C3380CC4-5D6E-409C-BE32-E72D297353CC}">
              <c16:uniqueId val="{00000002-1C02-4918-8B79-3BE0DEB447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地方債残高が減少していることや、弁天町駅前開発土地信託事業に係る和解に伴う債務の弁済完了などにより、分子が減少している。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本市ルールに則り、確実に積み立てており、積立不足はない。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この間の地方債残高の減少などにより、将来負担額が減少している。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その結果、令和３年度以降、充当可能財源等が将来負担額を上回り、分子がマイナスとなっている。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億円の増となったことなどによるものである。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著しい変動等により財源が著しく不足する場合や、災害発生への対応など、財政上の備えとして引き続き適切に管理していく。なお、その他特定目的基金の教育振興基金においては、高度経済成長期に建設した学校校舎の老朽改築等の対策費が多額に見込まれるなど、計画的な残高管理が必要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　　　　：学校教育及び社会教育の振興を図る事業の資金に充てる。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交通政策基金　　　　：交通政策の推進を図る資金に充てる。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：都市施設の整備を目的とする事業を促進する経費に充てる。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環境創造基金　　　　：地域住民等に対する地域の環境保全に関する知識の普及、地域の環境保全のための実践活動の支援等の地域に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根ざした環境保全活動を展開するための事業、地域温暖化対策、廃棄物の適正な処理その他環境創造施策の推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進に関する事業の資金に充てる。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土地区画整理事業基金：土地区画整理事業の各施行地区における事業の施工の費用、土地区画整理法第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条第１項の規定による仮清算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金の交付に要する費用、法第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条第１項の規定による清算金の交付に要する費用及び、清算金の交付のために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起こした本市公債の償還の財源に充てる。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環境創造基金　：もと森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宮工場跡地の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売却収入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教育振興基金については、高度経済成長期に建設した学校校舎の老朽改築等の対策費が多額に見込まれるなど、計画的な残高管理が必要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財政運営の透明性や財政規律を一層確保する観点から、年度間の財源調整状況をより明確化するため、平成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年度に基金を設置しており、令和６年度末の基金残高は、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令和６年度においては、令和５年度決算剰余金（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経済事情の著しい変動等により財源が著しく不足する場合や、災害発生への対応など、財政上の備えとして引き続き適切に管理していく。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と、他の政令市に比べ高い水準で推移しているが、地方交付税の交付団体であり、令和６年度は臨時財政対策債（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）による補塡措置が講じられている。（発行可能額：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令和６年度の財政力指数は、法人市民税（法人税割）など基準財政収入額の増等により、前年度と比較し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）地方全体の財源不足に対処するため、特例的に発行する地方債であり、償還に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要する費用は後年度の地方交付税算定における基準財政需要額に全額算入さ</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などの経常的な扶助費や、人件費が増となったものの、元金償還額の減などにより公債費が減となったことや、地方税などの経常一般財源が増となったことなどにより、前年度決算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ポイント好転し、</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％となり、類似団体中最も低い水準となっている。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75946</xdr:rowOff>
    </xdr:from>
    <xdr:to>
      <xdr:col>23</xdr:col>
      <xdr:colOff>133350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34396"/>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162323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75946</xdr:rowOff>
    </xdr:from>
    <xdr:to>
      <xdr:col>24</xdr:col>
      <xdr:colOff>12700</xdr:colOff>
      <xdr:row>61</xdr:row>
      <xdr:rowOff>75946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3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75946</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34396"/>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5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467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128524</xdr:rowOff>
    </xdr:from>
    <xdr:to>
      <xdr:col>19</xdr:col>
      <xdr:colOff>184150</xdr:colOff>
      <xdr:row>65</xdr:row>
      <xdr:rowOff>58674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136652</xdr:rowOff>
    </xdr:from>
    <xdr:to>
      <xdr:col>15</xdr:col>
      <xdr:colOff>82550</xdr:colOff>
      <xdr:row>62</xdr:row>
      <xdr:rowOff>155448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80752"/>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136652</xdr:rowOff>
    </xdr:from>
    <xdr:to>
      <xdr:col>11</xdr:col>
      <xdr:colOff>31750</xdr:colOff>
      <xdr:row>63</xdr:row>
      <xdr:rowOff>167386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80752"/>
          <a:ext cx="889000" cy="88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117873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85852</xdr:rowOff>
    </xdr:from>
    <xdr:to>
      <xdr:col>11</xdr:col>
      <xdr:colOff>82550</xdr:colOff>
      <xdr:row>59</xdr:row>
      <xdr:rowOff>16002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26179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この間の市政改革の取組で、施策・事業の見直しに取り組んできており、一定の成果もあげていることなどから、引き続き類似団体と概ね同じ水準となっている。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35985</xdr:rowOff>
    </xdr:from>
    <xdr:to>
      <xdr:col>23</xdr:col>
      <xdr:colOff>133350</xdr:colOff>
      <xdr:row>84</xdr:row>
      <xdr:rowOff>134832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6335"/>
          <a:ext cx="838200" cy="2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95079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96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35985</xdr:rowOff>
    </xdr:from>
    <xdr:to>
      <xdr:col>19</xdr:col>
      <xdr:colOff>133350</xdr:colOff>
      <xdr:row>84</xdr:row>
      <xdr:rowOff>80217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66335"/>
          <a:ext cx="889000" cy="2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82717</xdr:rowOff>
    </xdr:from>
    <xdr:to>
      <xdr:col>15</xdr:col>
      <xdr:colOff>82550</xdr:colOff>
      <xdr:row>84</xdr:row>
      <xdr:rowOff>80217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13067"/>
          <a:ext cx="889000" cy="16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54497</xdr:rowOff>
    </xdr:from>
    <xdr:to>
      <xdr:col>11</xdr:col>
      <xdr:colOff>31750</xdr:colOff>
      <xdr:row>83</xdr:row>
      <xdr:rowOff>82717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947"/>
          <a:ext cx="889000" cy="3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84032</xdr:rowOff>
    </xdr:from>
    <xdr:to>
      <xdr:col>23</xdr:col>
      <xdr:colOff>184150</xdr:colOff>
      <xdr:row>85</xdr:row>
      <xdr:rowOff>14182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100559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156635</xdr:rowOff>
    </xdr:from>
    <xdr:to>
      <xdr:col>19</xdr:col>
      <xdr:colOff>184150</xdr:colOff>
      <xdr:row>83</xdr:row>
      <xdr:rowOff>86785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71562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0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29417</xdr:rowOff>
    </xdr:from>
    <xdr:to>
      <xdr:col>15</xdr:col>
      <xdr:colOff>133350</xdr:colOff>
      <xdr:row>84</xdr:row>
      <xdr:rowOff>131017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141194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31917</xdr:rowOff>
    </xdr:from>
    <xdr:to>
      <xdr:col>11</xdr:col>
      <xdr:colOff>82550</xdr:colOff>
      <xdr:row>83</xdr:row>
      <xdr:rowOff>133517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143694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3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3697</xdr:rowOff>
    </xdr:from>
    <xdr:to>
      <xdr:col>7</xdr:col>
      <xdr:colOff>31750</xdr:colOff>
      <xdr:row>81</xdr:row>
      <xdr:rowOff>105297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90074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年度の本市人事委員会勧告に基づくマイナス改定（行政職の改定率▲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）の実施及び給与制度の総合的見直しによる改定（行政職の改定率▲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）の実施以降、類似団体中最低水準で推移しており、令和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年度の給料月額減額措置の終了及び本市人事委員会勧告に基づくプラス改定の実施により、指数が上昇したものの、引き続き低い水準となっている。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84</xdr:row>
      <xdr:rowOff>10161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411961"/>
          <a:ext cx="0" cy="989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96538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415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84</xdr:row>
      <xdr:rowOff>10161</xdr:rowOff>
    </xdr:from>
    <xdr:to>
      <xdr:col>81</xdr:col>
      <xdr:colOff>133350</xdr:colOff>
      <xdr:row>84</xdr:row>
      <xdr:rowOff>10161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41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567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146066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19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4653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162561</xdr:rowOff>
    </xdr:from>
    <xdr:to>
      <xdr:col>72</xdr:col>
      <xdr:colOff>203200</xdr:colOff>
      <xdr:row>82</xdr:row>
      <xdr:rowOff>87630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500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162561</xdr:rowOff>
    </xdr:from>
    <xdr:to>
      <xdr:col>68</xdr:col>
      <xdr:colOff>152400</xdr:colOff>
      <xdr:row>81</xdr:row>
      <xdr:rowOff>162561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50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111761</xdr:rowOff>
    </xdr:from>
    <xdr:to>
      <xdr:col>68</xdr:col>
      <xdr:colOff>203200</xdr:colOff>
      <xdr:row>82</xdr:row>
      <xdr:rowOff>41911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52088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111761</xdr:rowOff>
    </xdr:from>
    <xdr:to>
      <xdr:col>64</xdr:col>
      <xdr:colOff>152400</xdr:colOff>
      <xdr:row>82</xdr:row>
      <xdr:rowOff>41911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52088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４月１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日の職員数は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人（前年比＋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人）となっており、人口千人あたりの職員数は昨年と比較して概ね横ばい（▲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職員数の主な増要素としては、万博・</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IR</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の推進にかかる臨時的増員や、児童虐待防止対策の充実、自治体情報システム標準化の推進、消防署の体制強化があげられる。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なお、本市では平成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効果的・効率的な行財政運営をめざして市政改革を進めてきた結果、人口当たりの職員数は、技能労務職員以外については、おおむね他都市並みになっている。引き続き、「民でできることは民で」という考え方のもと、技能労務職員については、委託化、効率化を図り、削減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150368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10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64</xdr:row>
      <xdr:rowOff>150368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038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131064</xdr:rowOff>
    </xdr:from>
    <xdr:to>
      <xdr:col>72</xdr:col>
      <xdr:colOff>203200</xdr:colOff>
      <xdr:row>65</xdr:row>
      <xdr:rowOff>94742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1038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94742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80264</xdr:rowOff>
    </xdr:from>
    <xdr:to>
      <xdr:col>81</xdr:col>
      <xdr:colOff>95250</xdr:colOff>
      <xdr:row>65</xdr:row>
      <xdr:rowOff>10414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52341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99568</xdr:rowOff>
    </xdr:from>
    <xdr:to>
      <xdr:col>77</xdr:col>
      <xdr:colOff>95250</xdr:colOff>
      <xdr:row>65</xdr:row>
      <xdr:rowOff>29718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80264</xdr:rowOff>
    </xdr:from>
    <xdr:to>
      <xdr:col>73</xdr:col>
      <xdr:colOff>44450</xdr:colOff>
      <xdr:row>65</xdr:row>
      <xdr:rowOff>10414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166641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43942</xdr:rowOff>
    </xdr:from>
    <xdr:to>
      <xdr:col>68</xdr:col>
      <xdr:colOff>203200</xdr:colOff>
      <xdr:row>65</xdr:row>
      <xdr:rowOff>145542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130319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地方債残高が減少していることや、弁天町駅前開発土地信託事業に係る和解に伴う債務の弁済完了などにより、令和６年度についても、引き続き類似団体中最も低い水準となっている。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21872</xdr:rowOff>
    </xdr:from>
    <xdr:to>
      <xdr:col>81</xdr:col>
      <xdr:colOff>44450</xdr:colOff>
      <xdr:row>36</xdr:row>
      <xdr:rowOff>129117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19407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37</xdr:row>
      <xdr:rowOff>11289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3013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11289</xdr:rowOff>
    </xdr:from>
    <xdr:to>
      <xdr:col>72</xdr:col>
      <xdr:colOff>203200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3549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19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142522</xdr:rowOff>
    </xdr:from>
    <xdr:to>
      <xdr:col>81</xdr:col>
      <xdr:colOff>95250</xdr:colOff>
      <xdr:row>36</xdr:row>
      <xdr:rowOff>72672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63799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06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131939</xdr:rowOff>
    </xdr:from>
    <xdr:to>
      <xdr:col>73</xdr:col>
      <xdr:colOff>44450</xdr:colOff>
      <xdr:row>37</xdr:row>
      <xdr:rowOff>62089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72266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この間、地方債残高が減少していることから、令和３年度以降、充当可能財源等が将来負担額を上回ったため、将来負担比率はない。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51156</xdr:rowOff>
    </xdr:from>
    <xdr:to>
      <xdr:col>64</xdr:col>
      <xdr:colOff>152400</xdr:colOff>
      <xdr:row>14</xdr:row>
      <xdr:rowOff>152756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162933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2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昨年度と比較して</a:t>
          </a:r>
          <a:r>
            <a:rPr kumimoji="1" lang="en-US" altLang="ja-JP" sz="1300" baseline="0">
              <a:latin typeface="ＭＳ Ｐゴシック" panose="020B0600070205080204" pitchFamily="50" charset="-128"/>
              <a:ea typeface="ＭＳ Ｐゴシック" panose="020B0600070205080204" pitchFamily="50" charset="-128"/>
            </a:rPr>
            <a:t>0.8</a:t>
          </a:r>
          <a:r>
            <a:rPr kumimoji="1" lang="ja-JP" altLang="en-US" sz="1300" baseline="0">
              <a:latin typeface="ＭＳ Ｐゴシック" panose="020B0600070205080204" pitchFamily="50" charset="-128"/>
              <a:ea typeface="ＭＳ Ｐゴシック" panose="020B0600070205080204" pitchFamily="50" charset="-128"/>
            </a:rPr>
            <a:t>ポイント悪化している。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なお、「定員管理の状況」と「給与水準（国との比較）」にもあるように、この間職員数の削減に取り組んできたことや、人事委員会勧告による給与改定の反映、給与制度の総合的な見直しに取り組んできたことなどにより、人件費にかかる経常収支比率は類似団体内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169863</xdr:rowOff>
    </xdr:from>
    <xdr:to>
      <xdr:col>24</xdr:col>
      <xdr:colOff>25400</xdr:colOff>
      <xdr:row>34</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2771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169863</xdr:rowOff>
    </xdr:from>
    <xdr:to>
      <xdr:col>19</xdr:col>
      <xdr:colOff>187325</xdr:colOff>
      <xdr:row>35</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8277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141288</xdr:rowOff>
    </xdr:from>
    <xdr:to>
      <xdr:col>15</xdr:col>
      <xdr:colOff>98425</xdr:colOff>
      <xdr:row>35</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799138"/>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141288</xdr:rowOff>
    </xdr:from>
    <xdr:to>
      <xdr:col>11</xdr:col>
      <xdr:colOff>9525</xdr:colOff>
      <xdr:row>36</xdr:row>
      <xdr:rowOff>55563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799138"/>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61913</xdr:rowOff>
    </xdr:from>
    <xdr:to>
      <xdr:col>24</xdr:col>
      <xdr:colOff>76200</xdr:colOff>
      <xdr:row>34</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78440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3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119063</xdr:rowOff>
    </xdr:from>
    <xdr:to>
      <xdr:col>20</xdr:col>
      <xdr:colOff>38100</xdr:colOff>
      <xdr:row>34</xdr:row>
      <xdr:rowOff>49213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59390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90488</xdr:rowOff>
    </xdr:from>
    <xdr:to>
      <xdr:col>11</xdr:col>
      <xdr:colOff>60325</xdr:colOff>
      <xdr:row>34</xdr:row>
      <xdr:rowOff>20638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7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30815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4763</xdr:rowOff>
    </xdr:from>
    <xdr:to>
      <xdr:col>6</xdr:col>
      <xdr:colOff>171450</xdr:colOff>
      <xdr:row>36</xdr:row>
      <xdr:rowOff>106363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116540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4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この間の市政改革の取組で、施策・事業の見直しに取り組んできており、一定の成果をあげたことから、類似団体内平均を大きく下回っている。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3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13</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8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57150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2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165100</xdr:rowOff>
    </xdr:from>
    <xdr:to>
      <xdr:col>69</xdr:col>
      <xdr:colOff>92075</xdr:colOff>
      <xdr:row>13</xdr:row>
      <xdr:rowOff>19050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2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障がい者自立支援給付費が増となったことなどにより、昨年度と比較して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引き続き、生活保護の適正実施などに取り組んでいるものの、類似団体中最も高い水準となっている。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61</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381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60</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527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59</xdr:row>
      <xdr:rowOff>37193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751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50092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ポイント好転している。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の進展に伴い、介護保険事業会計及び後期高齢者医療事業会計への繰出金が増加傾向にあるものの、この間効果的・効率的な行財政運営を目指して、市政改革を進めてきた結果、類似団体内平均と概ね同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57</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32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61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年度に策定した「補助金等のあり方に関するガイドライン」に基づき、引き続き不断の見直しによる補助金の適正化を進めるなど更なる削減に努めている。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19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04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経常的な元利償還額の減により昨年度と比較して</a:t>
          </a:r>
          <a:r>
            <a:rPr kumimoji="1" lang="en-US" altLang="ja-JP" sz="1300" baseline="0">
              <a:latin typeface="ＭＳ Ｐゴシック" panose="020B0600070205080204" pitchFamily="50" charset="-128"/>
              <a:ea typeface="ＭＳ Ｐゴシック" panose="020B0600070205080204" pitchFamily="50" charset="-128"/>
            </a:rPr>
            <a:t>3.7</a:t>
          </a:r>
          <a:r>
            <a:rPr kumimoji="1" lang="ja-JP" altLang="en-US" sz="1300" baseline="0">
              <a:latin typeface="ＭＳ Ｐゴシック" panose="020B0600070205080204" pitchFamily="50" charset="-128"/>
              <a:ea typeface="ＭＳ Ｐゴシック" panose="020B0600070205080204" pitchFamily="50" charset="-128"/>
            </a:rPr>
            <a:t>ポイント好転している。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令和６年度決算において、地方債残高は</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年連続して減少していることなどから、類似団体中最も低い水準となっている。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159657</xdr:rowOff>
    </xdr:from>
    <xdr:to>
      <xdr:col>24</xdr:col>
      <xdr:colOff>25400</xdr:colOff>
      <xdr:row>76</xdr:row>
      <xdr:rowOff>78014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504057"/>
          <a:ext cx="8382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78</xdr:row>
      <xdr:rowOff>94343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082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78</xdr:row>
      <xdr:rowOff>94343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79</xdr:row>
      <xdr:rowOff>53521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075557"/>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108857</xdr:rowOff>
    </xdr:from>
    <xdr:to>
      <xdr:col>24</xdr:col>
      <xdr:colOff>76200</xdr:colOff>
      <xdr:row>73</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17434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物件費にかかる経常収支比率が類似団体内平均との比較で低い水準にあることなどから、令和６年度決算において、類似団体内平均を下回っている。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40132</xdr:rowOff>
    </xdr:from>
    <xdr:to>
      <xdr:col>82</xdr:col>
      <xdr:colOff>107950</xdr:colOff>
      <xdr:row>81</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3070332"/>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32783</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60706</xdr:rowOff>
    </xdr:from>
    <xdr:to>
      <xdr:col>82</xdr:col>
      <xdr:colOff>196850</xdr:colOff>
      <xdr:row>81</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126509</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81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40132</xdr:rowOff>
    </xdr:from>
    <xdr:to>
      <xdr:col>82</xdr:col>
      <xdr:colOff>196850</xdr:colOff>
      <xdr:row>76</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07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1343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121429</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49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697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75</xdr:row>
      <xdr:rowOff>110998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52169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5842</xdr:rowOff>
    </xdr:from>
    <xdr:to>
      <xdr:col>69</xdr:col>
      <xdr:colOff>92075</xdr:colOff>
      <xdr:row>76</xdr:row>
      <xdr:rowOff>40132</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52169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126492</xdr:rowOff>
    </xdr:from>
    <xdr:to>
      <xdr:col>69</xdr:col>
      <xdr:colOff>142875</xdr:colOff>
      <xdr:row>73</xdr:row>
      <xdr:rowOff>56642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66819</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63852</xdr:rowOff>
    </xdr:from>
    <xdr:to>
      <xdr:col>29</xdr:col>
      <xdr:colOff>127000</xdr:colOff>
      <xdr:row>15</xdr:row>
      <xdr:rowOff>44094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1777"/>
          <a:ext cx="647700" cy="15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44094</xdr:rowOff>
    </xdr:from>
    <xdr:to>
      <xdr:col>26</xdr:col>
      <xdr:colOff>50800</xdr:colOff>
      <xdr:row>15</xdr:row>
      <xdr:rowOff>61076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63469"/>
          <a:ext cx="698500" cy="1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30672</xdr:rowOff>
    </xdr:from>
    <xdr:to>
      <xdr:col>22</xdr:col>
      <xdr:colOff>114300</xdr:colOff>
      <xdr:row>15</xdr:row>
      <xdr:rowOff>61076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50047"/>
          <a:ext cx="6985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30672</xdr:rowOff>
    </xdr:from>
    <xdr:to>
      <xdr:col>18</xdr:col>
      <xdr:colOff>177800</xdr:colOff>
      <xdr:row>15</xdr:row>
      <xdr:rowOff>54153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0047"/>
          <a:ext cx="698500" cy="23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13052</xdr:rowOff>
    </xdr:from>
    <xdr:to>
      <xdr:col>29</xdr:col>
      <xdr:colOff>177800</xdr:colOff>
      <xdr:row>14</xdr:row>
      <xdr:rowOff>114652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29579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0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164744</xdr:rowOff>
    </xdr:from>
    <xdr:to>
      <xdr:col>26</xdr:col>
      <xdr:colOff>101600</xdr:colOff>
      <xdr:row>15</xdr:row>
      <xdr:rowOff>94894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105071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10276</xdr:rowOff>
    </xdr:from>
    <xdr:to>
      <xdr:col>22</xdr:col>
      <xdr:colOff>165100</xdr:colOff>
      <xdr:row>15</xdr:row>
      <xdr:rowOff>111876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122053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151322</xdr:rowOff>
    </xdr:from>
    <xdr:to>
      <xdr:col>19</xdr:col>
      <xdr:colOff>38100</xdr:colOff>
      <xdr:row>15</xdr:row>
      <xdr:rowOff>81472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91649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3353</xdr:rowOff>
    </xdr:from>
    <xdr:to>
      <xdr:col>15</xdr:col>
      <xdr:colOff>101600</xdr:colOff>
      <xdr:row>15</xdr:row>
      <xdr:rowOff>104953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2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115130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255625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97870</xdr:rowOff>
    </xdr:from>
    <xdr:to>
      <xdr:col>29</xdr:col>
      <xdr:colOff>127000</xdr:colOff>
      <xdr:row>37</xdr:row>
      <xdr:rowOff>245448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22570"/>
          <a:ext cx="647700" cy="147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90620</xdr:rowOff>
    </xdr:from>
    <xdr:to>
      <xdr:col>26</xdr:col>
      <xdr:colOff>50800</xdr:colOff>
      <xdr:row>37</xdr:row>
      <xdr:rowOff>97870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15320"/>
          <a:ext cx="698500" cy="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29878</xdr:rowOff>
    </xdr:from>
    <xdr:to>
      <xdr:col>22</xdr:col>
      <xdr:colOff>114300</xdr:colOff>
      <xdr:row>37</xdr:row>
      <xdr:rowOff>90620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54578"/>
          <a:ext cx="698500" cy="60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167201</xdr:rowOff>
    </xdr:from>
    <xdr:to>
      <xdr:col>18</xdr:col>
      <xdr:colOff>177800</xdr:colOff>
      <xdr:row>37</xdr:row>
      <xdr:rowOff>29878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20451"/>
          <a:ext cx="698500" cy="3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194648</xdr:rowOff>
    </xdr:from>
    <xdr:to>
      <xdr:col>29</xdr:col>
      <xdr:colOff>177800</xdr:colOff>
      <xdr:row>37</xdr:row>
      <xdr:rowOff>296248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319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103225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47070</xdr:rowOff>
    </xdr:from>
    <xdr:to>
      <xdr:col>26</xdr:col>
      <xdr:colOff>101600</xdr:colOff>
      <xdr:row>37</xdr:row>
      <xdr:rowOff>148670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7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133447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39820</xdr:rowOff>
    </xdr:from>
    <xdr:to>
      <xdr:col>22</xdr:col>
      <xdr:colOff>165100</xdr:colOff>
      <xdr:row>37</xdr:row>
      <xdr:rowOff>141420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6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126197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150528</xdr:rowOff>
    </xdr:from>
    <xdr:to>
      <xdr:col>19</xdr:col>
      <xdr:colOff>38100</xdr:colOff>
      <xdr:row>37</xdr:row>
      <xdr:rowOff>80678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0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65455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9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116401</xdr:rowOff>
    </xdr:from>
    <xdr:to>
      <xdr:col>15</xdr:col>
      <xdr:colOff>101600</xdr:colOff>
      <xdr:row>37</xdr:row>
      <xdr:rowOff>46551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6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87465</xdr:rowOff>
    </xdr:from>
    <xdr:to>
      <xdr:col>24</xdr:col>
      <xdr:colOff>63500</xdr:colOff>
      <xdr:row>35</xdr:row>
      <xdr:rowOff>50241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5315"/>
          <a:ext cx="838200" cy="30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88532</xdr:rowOff>
    </xdr:from>
    <xdr:to>
      <xdr:col>19</xdr:col>
      <xdr:colOff>177800</xdr:colOff>
      <xdr:row>35</xdr:row>
      <xdr:rowOff>50241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17832"/>
          <a:ext cx="8890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46507</xdr:rowOff>
    </xdr:from>
    <xdr:to>
      <xdr:col>15</xdr:col>
      <xdr:colOff>50800</xdr:colOff>
      <xdr:row>34</xdr:row>
      <xdr:rowOff>88532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75807"/>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46507</xdr:rowOff>
    </xdr:from>
    <xdr:to>
      <xdr:col>10</xdr:col>
      <xdr:colOff>114300</xdr:colOff>
      <xdr:row>34</xdr:row>
      <xdr:rowOff>78511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580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36665</xdr:rowOff>
    </xdr:from>
    <xdr:to>
      <xdr:col>24</xdr:col>
      <xdr:colOff>114300</xdr:colOff>
      <xdr:row>33</xdr:row>
      <xdr:rowOff>138265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59542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170891</xdr:rowOff>
    </xdr:from>
    <xdr:to>
      <xdr:col>20</xdr:col>
      <xdr:colOff>38100</xdr:colOff>
      <xdr:row>35</xdr:row>
      <xdr:rowOff>101041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117568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37732</xdr:rowOff>
    </xdr:from>
    <xdr:to>
      <xdr:col>15</xdr:col>
      <xdr:colOff>101600</xdr:colOff>
      <xdr:row>34</xdr:row>
      <xdr:rowOff>139332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155859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167157</xdr:rowOff>
    </xdr:from>
    <xdr:to>
      <xdr:col>10</xdr:col>
      <xdr:colOff>165100</xdr:colOff>
      <xdr:row>34</xdr:row>
      <xdr:rowOff>97307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113834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27711</xdr:rowOff>
    </xdr:from>
    <xdr:to>
      <xdr:col>6</xdr:col>
      <xdr:colOff>38100</xdr:colOff>
      <xdr:row>34</xdr:row>
      <xdr:rowOff>129311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145838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148479</xdr:rowOff>
    </xdr:from>
    <xdr:to>
      <xdr:col>24</xdr:col>
      <xdr:colOff>63500</xdr:colOff>
      <xdr:row>57</xdr:row>
      <xdr:rowOff>15845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9679"/>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24029</xdr:rowOff>
    </xdr:from>
    <xdr:to>
      <xdr:col>19</xdr:col>
      <xdr:colOff>177800</xdr:colOff>
      <xdr:row>57</xdr:row>
      <xdr:rowOff>15845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3779"/>
          <a:ext cx="889000" cy="3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24029</xdr:rowOff>
    </xdr:from>
    <xdr:to>
      <xdr:col>15</xdr:col>
      <xdr:colOff>50800</xdr:colOff>
      <xdr:row>56</xdr:row>
      <xdr:rowOff>72675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3779"/>
          <a:ext cx="889000" cy="22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72675</xdr:rowOff>
    </xdr:from>
    <xdr:to>
      <xdr:col>10</xdr:col>
      <xdr:colOff>114300</xdr:colOff>
      <xdr:row>58</xdr:row>
      <xdr:rowOff>123332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73875"/>
          <a:ext cx="889000" cy="3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97679</xdr:rowOff>
    </xdr:from>
    <xdr:to>
      <xdr:col>24</xdr:col>
      <xdr:colOff>114300</xdr:colOff>
      <xdr:row>57</xdr:row>
      <xdr:rowOff>27829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76106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136495</xdr:rowOff>
    </xdr:from>
    <xdr:to>
      <xdr:col>20</xdr:col>
      <xdr:colOff>38100</xdr:colOff>
      <xdr:row>57</xdr:row>
      <xdr:rowOff>66645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57772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144679</xdr:rowOff>
    </xdr:from>
    <xdr:to>
      <xdr:col>15</xdr:col>
      <xdr:colOff>101600</xdr:colOff>
      <xdr:row>55</xdr:row>
      <xdr:rowOff>74829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65956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21875</xdr:rowOff>
    </xdr:from>
    <xdr:to>
      <xdr:col>10</xdr:col>
      <xdr:colOff>165100</xdr:colOff>
      <xdr:row>56</xdr:row>
      <xdr:rowOff>123475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114602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72532</xdr:rowOff>
    </xdr:from>
    <xdr:to>
      <xdr:col>6</xdr:col>
      <xdr:colOff>38100</xdr:colOff>
      <xdr:row>59</xdr:row>
      <xdr:rowOff>2682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138067</xdr:rowOff>
    </xdr:from>
    <xdr:to>
      <xdr:col>24</xdr:col>
      <xdr:colOff>63500</xdr:colOff>
      <xdr:row>75</xdr:row>
      <xdr:rowOff>124895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825367"/>
          <a:ext cx="838200" cy="1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124895</xdr:rowOff>
    </xdr:from>
    <xdr:to>
      <xdr:col>19</xdr:col>
      <xdr:colOff>177800</xdr:colOff>
      <xdr:row>76</xdr:row>
      <xdr:rowOff>122610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98364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122610</xdr:rowOff>
    </xdr:from>
    <xdr:to>
      <xdr:col>15</xdr:col>
      <xdr:colOff>50800</xdr:colOff>
      <xdr:row>76</xdr:row>
      <xdr:rowOff>141660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52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117166</xdr:rowOff>
    </xdr:from>
    <xdr:to>
      <xdr:col>10</xdr:col>
      <xdr:colOff>114300</xdr:colOff>
      <xdr:row>76</xdr:row>
      <xdr:rowOff>141660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47366"/>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87267</xdr:rowOff>
    </xdr:from>
    <xdr:to>
      <xdr:col>24</xdr:col>
      <xdr:colOff>114300</xdr:colOff>
      <xdr:row>75</xdr:row>
      <xdr:rowOff>17417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110144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74095</xdr:rowOff>
    </xdr:from>
    <xdr:to>
      <xdr:col>20</xdr:col>
      <xdr:colOff>38100</xdr:colOff>
      <xdr:row>76</xdr:row>
      <xdr:rowOff>4245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20772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7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71810</xdr:rowOff>
    </xdr:from>
    <xdr:to>
      <xdr:col>15</xdr:col>
      <xdr:colOff>101600</xdr:colOff>
      <xdr:row>77</xdr:row>
      <xdr:rowOff>1960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164537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1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90860</xdr:rowOff>
    </xdr:from>
    <xdr:to>
      <xdr:col>10</xdr:col>
      <xdr:colOff>165100</xdr:colOff>
      <xdr:row>77</xdr:row>
      <xdr:rowOff>21010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66366</xdr:rowOff>
    </xdr:from>
    <xdr:to>
      <xdr:col>6</xdr:col>
      <xdr:colOff>38100</xdr:colOff>
      <xdr:row>76</xdr:row>
      <xdr:rowOff>167966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8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37047</xdr:rowOff>
    </xdr:from>
    <xdr:to>
      <xdr:col>24</xdr:col>
      <xdr:colOff>63500</xdr:colOff>
      <xdr:row>91</xdr:row>
      <xdr:rowOff>14002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467547"/>
          <a:ext cx="838200" cy="1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14002</xdr:rowOff>
    </xdr:from>
    <xdr:to>
      <xdr:col>19</xdr:col>
      <xdr:colOff>177800</xdr:colOff>
      <xdr:row>92</xdr:row>
      <xdr:rowOff>3040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15952"/>
          <a:ext cx="889000" cy="1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86283</xdr:rowOff>
    </xdr:from>
    <xdr:to>
      <xdr:col>15</xdr:col>
      <xdr:colOff>50800</xdr:colOff>
      <xdr:row>92</xdr:row>
      <xdr:rowOff>3040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5688233"/>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86283</xdr:rowOff>
    </xdr:from>
    <xdr:to>
      <xdr:col>10</xdr:col>
      <xdr:colOff>114300</xdr:colOff>
      <xdr:row>93</xdr:row>
      <xdr:rowOff>92359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688233"/>
          <a:ext cx="889000" cy="3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157697</xdr:rowOff>
    </xdr:from>
    <xdr:to>
      <xdr:col>24</xdr:col>
      <xdr:colOff>114300</xdr:colOff>
      <xdr:row>90</xdr:row>
      <xdr:rowOff>87847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4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110724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3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134652</xdr:rowOff>
    </xdr:from>
    <xdr:to>
      <xdr:col>20</xdr:col>
      <xdr:colOff>38100</xdr:colOff>
      <xdr:row>91</xdr:row>
      <xdr:rowOff>64802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81329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123690</xdr:rowOff>
    </xdr:from>
    <xdr:to>
      <xdr:col>15</xdr:col>
      <xdr:colOff>101600</xdr:colOff>
      <xdr:row>92</xdr:row>
      <xdr:rowOff>53840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7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70367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5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35483</xdr:rowOff>
    </xdr:from>
    <xdr:to>
      <xdr:col>10</xdr:col>
      <xdr:colOff>165100</xdr:colOff>
      <xdr:row>91</xdr:row>
      <xdr:rowOff>137083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6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153610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41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41559</xdr:rowOff>
    </xdr:from>
    <xdr:to>
      <xdr:col>6</xdr:col>
      <xdr:colOff>38100</xdr:colOff>
      <xdr:row>93</xdr:row>
      <xdr:rowOff>143159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9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159686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7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28762</xdr:rowOff>
    </xdr:from>
    <xdr:to>
      <xdr:col>54</xdr:col>
      <xdr:colOff>189865</xdr:colOff>
      <xdr:row>38</xdr:row>
      <xdr:rowOff>113773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200962"/>
          <a:ext cx="1270" cy="427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117600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113773</xdr:rowOff>
    </xdr:from>
    <xdr:to>
      <xdr:col>55</xdr:col>
      <xdr:colOff>88900</xdr:colOff>
      <xdr:row>38</xdr:row>
      <xdr:rowOff>113773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2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146889</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9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28762</xdr:rowOff>
    </xdr:from>
    <xdr:to>
      <xdr:col>55</xdr:col>
      <xdr:colOff>88900</xdr:colOff>
      <xdr:row>36</xdr:row>
      <xdr:rowOff>28762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20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28762</xdr:rowOff>
    </xdr:from>
    <xdr:to>
      <xdr:col>55</xdr:col>
      <xdr:colOff>0</xdr:colOff>
      <xdr:row>36</xdr:row>
      <xdr:rowOff>126070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00962"/>
          <a:ext cx="8382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31989</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75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53562</xdr:rowOff>
    </xdr:from>
    <xdr:to>
      <xdr:col>55</xdr:col>
      <xdr:colOff>50800</xdr:colOff>
      <xdr:row>37</xdr:row>
      <xdr:rowOff>155162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118688</xdr:rowOff>
    </xdr:from>
    <xdr:to>
      <xdr:col>50</xdr:col>
      <xdr:colOff>114300</xdr:colOff>
      <xdr:row>36</xdr:row>
      <xdr:rowOff>126070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90888"/>
          <a:ext cx="8890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38989</xdr:rowOff>
    </xdr:from>
    <xdr:to>
      <xdr:col>50</xdr:col>
      <xdr:colOff>165100</xdr:colOff>
      <xdr:row>37</xdr:row>
      <xdr:rowOff>140589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131716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157340</xdr:rowOff>
    </xdr:from>
    <xdr:to>
      <xdr:col>45</xdr:col>
      <xdr:colOff>177800</xdr:colOff>
      <xdr:row>36</xdr:row>
      <xdr:rowOff>118688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158090"/>
          <a:ext cx="889000" cy="1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9052</xdr:rowOff>
    </xdr:from>
    <xdr:to>
      <xdr:col>46</xdr:col>
      <xdr:colOff>38100</xdr:colOff>
      <xdr:row>37</xdr:row>
      <xdr:rowOff>110652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101779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161093</xdr:rowOff>
    </xdr:from>
    <xdr:to>
      <xdr:col>41</xdr:col>
      <xdr:colOff>50800</xdr:colOff>
      <xdr:row>35</xdr:row>
      <xdr:rowOff>157340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04593"/>
          <a:ext cx="889000" cy="85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166453</xdr:rowOff>
    </xdr:from>
    <xdr:to>
      <xdr:col>41</xdr:col>
      <xdr:colOff>101600</xdr:colOff>
      <xdr:row>37</xdr:row>
      <xdr:rowOff>96603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3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87730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107159</xdr:rowOff>
    </xdr:from>
    <xdr:to>
      <xdr:col>36</xdr:col>
      <xdr:colOff>165100</xdr:colOff>
      <xdr:row>32</xdr:row>
      <xdr:rowOff>37309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4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149412</xdr:rowOff>
    </xdr:from>
    <xdr:to>
      <xdr:col>55</xdr:col>
      <xdr:colOff>50800</xdr:colOff>
      <xdr:row>36</xdr:row>
      <xdr:rowOff>79562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102439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75270</xdr:rowOff>
    </xdr:from>
    <xdr:to>
      <xdr:col>50</xdr:col>
      <xdr:colOff>165100</xdr:colOff>
      <xdr:row>37</xdr:row>
      <xdr:rowOff>5420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21947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67888</xdr:rowOff>
    </xdr:from>
    <xdr:to>
      <xdr:col>46</xdr:col>
      <xdr:colOff>38100</xdr:colOff>
      <xdr:row>36</xdr:row>
      <xdr:rowOff>169488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106540</xdr:rowOff>
    </xdr:from>
    <xdr:to>
      <xdr:col>41</xdr:col>
      <xdr:colOff>101600</xdr:colOff>
      <xdr:row>36</xdr:row>
      <xdr:rowOff>36690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53217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8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110293</xdr:rowOff>
    </xdr:from>
    <xdr:to>
      <xdr:col>36</xdr:col>
      <xdr:colOff>165100</xdr:colOff>
      <xdr:row>31</xdr:row>
      <xdr:rowOff>40443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56970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2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67348</xdr:rowOff>
    </xdr:from>
    <xdr:to>
      <xdr:col>55</xdr:col>
      <xdr:colOff>0</xdr:colOff>
      <xdr:row>52</xdr:row>
      <xdr:rowOff>39859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811298"/>
          <a:ext cx="838200" cy="14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39859</xdr:rowOff>
    </xdr:from>
    <xdr:to>
      <xdr:col>50</xdr:col>
      <xdr:colOff>114300</xdr:colOff>
      <xdr:row>52</xdr:row>
      <xdr:rowOff>142215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955259"/>
          <a:ext cx="889000" cy="10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138119</xdr:rowOff>
    </xdr:from>
    <xdr:to>
      <xdr:col>45</xdr:col>
      <xdr:colOff>177800</xdr:colOff>
      <xdr:row>52</xdr:row>
      <xdr:rowOff>142215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053519"/>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138119</xdr:rowOff>
    </xdr:from>
    <xdr:to>
      <xdr:col>41</xdr:col>
      <xdr:colOff>50800</xdr:colOff>
      <xdr:row>54</xdr:row>
      <xdr:rowOff>48698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053519"/>
          <a:ext cx="8890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16548</xdr:rowOff>
    </xdr:from>
    <xdr:to>
      <xdr:col>55</xdr:col>
      <xdr:colOff>50800</xdr:colOff>
      <xdr:row>51</xdr:row>
      <xdr:rowOff>118148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7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6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160509</xdr:rowOff>
    </xdr:from>
    <xdr:to>
      <xdr:col>50</xdr:col>
      <xdr:colOff>165100</xdr:colOff>
      <xdr:row>52</xdr:row>
      <xdr:rowOff>90659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9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107186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86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91415</xdr:rowOff>
    </xdr:from>
    <xdr:to>
      <xdr:col>46</xdr:col>
      <xdr:colOff>38100</xdr:colOff>
      <xdr:row>53</xdr:row>
      <xdr:rowOff>21565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0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38092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8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87319</xdr:rowOff>
    </xdr:from>
    <xdr:to>
      <xdr:col>41</xdr:col>
      <xdr:colOff>101600</xdr:colOff>
      <xdr:row>53</xdr:row>
      <xdr:rowOff>17469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0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33996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77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169348</xdr:rowOff>
    </xdr:from>
    <xdr:to>
      <xdr:col>36</xdr:col>
      <xdr:colOff>165100</xdr:colOff>
      <xdr:row>54</xdr:row>
      <xdr:rowOff>99498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116025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0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110988</xdr:rowOff>
    </xdr:from>
    <xdr:to>
      <xdr:col>55</xdr:col>
      <xdr:colOff>0</xdr:colOff>
      <xdr:row>72</xdr:row>
      <xdr:rowOff>148296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455388"/>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85934</xdr:rowOff>
    </xdr:from>
    <xdr:to>
      <xdr:col>50</xdr:col>
      <xdr:colOff>114300</xdr:colOff>
      <xdr:row>72</xdr:row>
      <xdr:rowOff>148296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430334"/>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7158</xdr:rowOff>
    </xdr:from>
    <xdr:to>
      <xdr:col>45</xdr:col>
      <xdr:colOff>177800</xdr:colOff>
      <xdr:row>72</xdr:row>
      <xdr:rowOff>85934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351558"/>
          <a:ext cx="8890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7158</xdr:rowOff>
    </xdr:from>
    <xdr:to>
      <xdr:col>41</xdr:col>
      <xdr:colOff>50800</xdr:colOff>
      <xdr:row>73</xdr:row>
      <xdr:rowOff>125481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351558"/>
          <a:ext cx="889000" cy="28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60188</xdr:rowOff>
    </xdr:from>
    <xdr:to>
      <xdr:col>55</xdr:col>
      <xdr:colOff>50800</xdr:colOff>
      <xdr:row>72</xdr:row>
      <xdr:rowOff>161788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4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83065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97496</xdr:rowOff>
    </xdr:from>
    <xdr:to>
      <xdr:col>50</xdr:col>
      <xdr:colOff>165100</xdr:colOff>
      <xdr:row>73</xdr:row>
      <xdr:rowOff>27646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4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44173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2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35134</xdr:rowOff>
    </xdr:from>
    <xdr:to>
      <xdr:col>46</xdr:col>
      <xdr:colOff>38100</xdr:colOff>
      <xdr:row>72</xdr:row>
      <xdr:rowOff>136734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153261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1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127808</xdr:rowOff>
    </xdr:from>
    <xdr:to>
      <xdr:col>41</xdr:col>
      <xdr:colOff>101600</xdr:colOff>
      <xdr:row>72</xdr:row>
      <xdr:rowOff>57958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74485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0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74681</xdr:rowOff>
    </xdr:from>
    <xdr:to>
      <xdr:col>36</xdr:col>
      <xdr:colOff>165100</xdr:colOff>
      <xdr:row>74</xdr:row>
      <xdr:rowOff>4831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5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21358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3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117384</xdr:rowOff>
    </xdr:from>
    <xdr:to>
      <xdr:col>55</xdr:col>
      <xdr:colOff>0</xdr:colOff>
      <xdr:row>93</xdr:row>
      <xdr:rowOff>81265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890784"/>
          <a:ext cx="8382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81265</xdr:rowOff>
    </xdr:from>
    <xdr:to>
      <xdr:col>50</xdr:col>
      <xdr:colOff>114300</xdr:colOff>
      <xdr:row>93</xdr:row>
      <xdr:rowOff>168390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026115"/>
          <a:ext cx="889000" cy="8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168390</xdr:rowOff>
    </xdr:from>
    <xdr:to>
      <xdr:col>45</xdr:col>
      <xdr:colOff>177800</xdr:colOff>
      <xdr:row>94</xdr:row>
      <xdr:rowOff>33829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113240"/>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33829</xdr:rowOff>
    </xdr:from>
    <xdr:to>
      <xdr:col>41</xdr:col>
      <xdr:colOff>50800</xdr:colOff>
      <xdr:row>95</xdr:row>
      <xdr:rowOff>162103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50129"/>
          <a:ext cx="889000" cy="29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66584</xdr:rowOff>
    </xdr:from>
    <xdr:to>
      <xdr:col>55</xdr:col>
      <xdr:colOff>50800</xdr:colOff>
      <xdr:row>92</xdr:row>
      <xdr:rowOff>168184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8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89461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6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30465</xdr:rowOff>
    </xdr:from>
    <xdr:to>
      <xdr:col>50</xdr:col>
      <xdr:colOff>165100</xdr:colOff>
      <xdr:row>93</xdr:row>
      <xdr:rowOff>132065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9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148592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7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117590</xdr:rowOff>
    </xdr:from>
    <xdr:to>
      <xdr:col>46</xdr:col>
      <xdr:colOff>38100</xdr:colOff>
      <xdr:row>94</xdr:row>
      <xdr:rowOff>47740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0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64267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154479</xdr:rowOff>
    </xdr:from>
    <xdr:to>
      <xdr:col>41</xdr:col>
      <xdr:colOff>101600</xdr:colOff>
      <xdr:row>94</xdr:row>
      <xdr:rowOff>84629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101156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111303</xdr:rowOff>
    </xdr:from>
    <xdr:to>
      <xdr:col>36</xdr:col>
      <xdr:colOff>165100</xdr:colOff>
      <xdr:row>96</xdr:row>
      <xdr:rowOff>41453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57980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41402</xdr:rowOff>
    </xdr:from>
    <xdr:to>
      <xdr:col>85</xdr:col>
      <xdr:colOff>127000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27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40831</xdr:rowOff>
    </xdr:from>
    <xdr:to>
      <xdr:col>81</xdr:col>
      <xdr:colOff>50800</xdr:colOff>
      <xdr:row>39</xdr:row>
      <xdr:rowOff>41402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273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40831</xdr:rowOff>
    </xdr:from>
    <xdr:to>
      <xdr:col>76</xdr:col>
      <xdr:colOff>114300</xdr:colOff>
      <xdr:row>39</xdr:row>
      <xdr:rowOff>40831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24067</xdr:rowOff>
    </xdr:from>
    <xdr:to>
      <xdr:col>71</xdr:col>
      <xdr:colOff>177800</xdr:colOff>
      <xdr:row>39</xdr:row>
      <xdr:rowOff>40831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06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162052</xdr:rowOff>
    </xdr:from>
    <xdr:to>
      <xdr:col>81</xdr:col>
      <xdr:colOff>101600</xdr:colOff>
      <xdr:row>39</xdr:row>
      <xdr:rowOff>92202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83329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161481</xdr:rowOff>
    </xdr:from>
    <xdr:to>
      <xdr:col>76</xdr:col>
      <xdr:colOff>165100</xdr:colOff>
      <xdr:row>39</xdr:row>
      <xdr:rowOff>91631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82758</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161481</xdr:rowOff>
    </xdr:from>
    <xdr:to>
      <xdr:col>72</xdr:col>
      <xdr:colOff>38100</xdr:colOff>
      <xdr:row>39</xdr:row>
      <xdr:rowOff>91631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82758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144717</xdr:rowOff>
    </xdr:from>
    <xdr:to>
      <xdr:col>67</xdr:col>
      <xdr:colOff>101600</xdr:colOff>
      <xdr:row>39</xdr:row>
      <xdr:rowOff>74867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65994</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5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143625</xdr:rowOff>
    </xdr:from>
    <xdr:to>
      <xdr:col>85</xdr:col>
      <xdr:colOff>127000</xdr:colOff>
      <xdr:row>71</xdr:row>
      <xdr:rowOff>114783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1973675"/>
          <a:ext cx="838200" cy="3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143625</xdr:rowOff>
    </xdr:from>
    <xdr:to>
      <xdr:col>81</xdr:col>
      <xdr:colOff>50800</xdr:colOff>
      <xdr:row>72</xdr:row>
      <xdr:rowOff>76759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1973675"/>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86589</xdr:rowOff>
    </xdr:from>
    <xdr:to>
      <xdr:col>76</xdr:col>
      <xdr:colOff>114300</xdr:colOff>
      <xdr:row>72</xdr:row>
      <xdr:rowOff>76759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259539"/>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86589</xdr:rowOff>
    </xdr:from>
    <xdr:to>
      <xdr:col>71</xdr:col>
      <xdr:colOff>177800</xdr:colOff>
      <xdr:row>72</xdr:row>
      <xdr:rowOff>50088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259539"/>
          <a:ext cx="889000" cy="1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63983</xdr:rowOff>
    </xdr:from>
    <xdr:to>
      <xdr:col>85</xdr:col>
      <xdr:colOff>177800</xdr:colOff>
      <xdr:row>71</xdr:row>
      <xdr:rowOff>165583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2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150360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1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92825</xdr:rowOff>
    </xdr:from>
    <xdr:to>
      <xdr:col>81</xdr:col>
      <xdr:colOff>101600</xdr:colOff>
      <xdr:row>70</xdr:row>
      <xdr:rowOff>22975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1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39502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169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25959</xdr:rowOff>
    </xdr:from>
    <xdr:to>
      <xdr:col>76</xdr:col>
      <xdr:colOff>165100</xdr:colOff>
      <xdr:row>72</xdr:row>
      <xdr:rowOff>127559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144086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1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35789</xdr:rowOff>
    </xdr:from>
    <xdr:to>
      <xdr:col>72</xdr:col>
      <xdr:colOff>38100</xdr:colOff>
      <xdr:row>71</xdr:row>
      <xdr:rowOff>137389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153916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19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170738</xdr:rowOff>
    </xdr:from>
    <xdr:to>
      <xdr:col>67</xdr:col>
      <xdr:colOff>101600</xdr:colOff>
      <xdr:row>72</xdr:row>
      <xdr:rowOff>100888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117415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1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14701</xdr:rowOff>
    </xdr:from>
    <xdr:to>
      <xdr:col>85</xdr:col>
      <xdr:colOff>127000</xdr:colOff>
      <xdr:row>96</xdr:row>
      <xdr:rowOff>60193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7390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90779</xdr:rowOff>
    </xdr:from>
    <xdr:to>
      <xdr:col>81</xdr:col>
      <xdr:colOff>50800</xdr:colOff>
      <xdr:row>96</xdr:row>
      <xdr:rowOff>14701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378529"/>
          <a:ext cx="889000" cy="9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22017</xdr:rowOff>
    </xdr:from>
    <xdr:to>
      <xdr:col>76</xdr:col>
      <xdr:colOff>114300</xdr:colOff>
      <xdr:row>95</xdr:row>
      <xdr:rowOff>90779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138317"/>
          <a:ext cx="889000" cy="24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22017</xdr:rowOff>
    </xdr:from>
    <xdr:to>
      <xdr:col>71</xdr:col>
      <xdr:colOff>177800</xdr:colOff>
      <xdr:row>98</xdr:row>
      <xdr:rowOff>23160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138317"/>
          <a:ext cx="889000" cy="6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9393</xdr:rowOff>
    </xdr:from>
    <xdr:to>
      <xdr:col>85</xdr:col>
      <xdr:colOff>177800</xdr:colOff>
      <xdr:row>96</xdr:row>
      <xdr:rowOff>110993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32270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135351</xdr:rowOff>
    </xdr:from>
    <xdr:to>
      <xdr:col>81</xdr:col>
      <xdr:colOff>101600</xdr:colOff>
      <xdr:row>96</xdr:row>
      <xdr:rowOff>65501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82028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9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39979</xdr:rowOff>
    </xdr:from>
    <xdr:to>
      <xdr:col>76</xdr:col>
      <xdr:colOff>165100</xdr:colOff>
      <xdr:row>95</xdr:row>
      <xdr:rowOff>141579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158106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142667</xdr:rowOff>
    </xdr:from>
    <xdr:to>
      <xdr:col>72</xdr:col>
      <xdr:colOff>38100</xdr:colOff>
      <xdr:row>94</xdr:row>
      <xdr:rowOff>72817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08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89344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143810</xdr:rowOff>
    </xdr:from>
    <xdr:to>
      <xdr:col>67</xdr:col>
      <xdr:colOff>101600</xdr:colOff>
      <xdr:row>98</xdr:row>
      <xdr:rowOff>73960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65087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126212</xdr:rowOff>
    </xdr:from>
    <xdr:to>
      <xdr:col>116</xdr:col>
      <xdr:colOff>63500</xdr:colOff>
      <xdr:row>37</xdr:row>
      <xdr:rowOff>142672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6986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142672</xdr:rowOff>
    </xdr:from>
    <xdr:to>
      <xdr:col>111</xdr:col>
      <xdr:colOff>177800</xdr:colOff>
      <xdr:row>38</xdr:row>
      <xdr:rowOff>44145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86322"/>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169190</xdr:rowOff>
    </xdr:from>
    <xdr:to>
      <xdr:col>107</xdr:col>
      <xdr:colOff>50800</xdr:colOff>
      <xdr:row>38</xdr:row>
      <xdr:rowOff>44145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12840"/>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148387</xdr:rowOff>
    </xdr:from>
    <xdr:to>
      <xdr:col>102</xdr:col>
      <xdr:colOff>114300</xdr:colOff>
      <xdr:row>37</xdr:row>
      <xdr:rowOff>169190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9203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75412</xdr:rowOff>
    </xdr:from>
    <xdr:to>
      <xdr:col>116</xdr:col>
      <xdr:colOff>114300</xdr:colOff>
      <xdr:row>38</xdr:row>
      <xdr:rowOff>5562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53839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91872</xdr:rowOff>
    </xdr:from>
    <xdr:to>
      <xdr:col>112</xdr:col>
      <xdr:colOff>38100</xdr:colOff>
      <xdr:row>38</xdr:row>
      <xdr:rowOff>22022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13149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2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164795</xdr:rowOff>
    </xdr:from>
    <xdr:to>
      <xdr:col>107</xdr:col>
      <xdr:colOff>101600</xdr:colOff>
      <xdr:row>38</xdr:row>
      <xdr:rowOff>94945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86072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118389</xdr:rowOff>
    </xdr:from>
    <xdr:to>
      <xdr:col>102</xdr:col>
      <xdr:colOff>165100</xdr:colOff>
      <xdr:row>38</xdr:row>
      <xdr:rowOff>48540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39667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5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97587</xdr:rowOff>
    </xdr:from>
    <xdr:to>
      <xdr:col>98</xdr:col>
      <xdr:colOff>38100</xdr:colOff>
      <xdr:row>38</xdr:row>
      <xdr:rowOff>27736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18864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3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5080</xdr:rowOff>
    </xdr:from>
    <xdr:to>
      <xdr:col>116</xdr:col>
      <xdr:colOff>63500</xdr:colOff>
      <xdr:row>59</xdr:row>
      <xdr:rowOff>31000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20630"/>
          <a:ext cx="838200" cy="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26238</xdr:rowOff>
    </xdr:from>
    <xdr:to>
      <xdr:col>111</xdr:col>
      <xdr:colOff>177800</xdr:colOff>
      <xdr:row>59</xdr:row>
      <xdr:rowOff>31000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178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15151</xdr:rowOff>
    </xdr:from>
    <xdr:to>
      <xdr:col>107</xdr:col>
      <xdr:colOff>50800</xdr:colOff>
      <xdr:row>59</xdr:row>
      <xdr:rowOff>26238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0701"/>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2222</xdr:rowOff>
    </xdr:from>
    <xdr:to>
      <xdr:col>102</xdr:col>
      <xdr:colOff>114300</xdr:colOff>
      <xdr:row>59</xdr:row>
      <xdr:rowOff>15151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17772"/>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125730</xdr:rowOff>
    </xdr:from>
    <xdr:to>
      <xdr:col>116</xdr:col>
      <xdr:colOff>114300</xdr:colOff>
      <xdr:row>59</xdr:row>
      <xdr:rowOff>55880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40657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151650</xdr:rowOff>
    </xdr:from>
    <xdr:to>
      <xdr:col>112</xdr:col>
      <xdr:colOff>38100</xdr:colOff>
      <xdr:row>59</xdr:row>
      <xdr:rowOff>81800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72927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146888</xdr:rowOff>
    </xdr:from>
    <xdr:to>
      <xdr:col>107</xdr:col>
      <xdr:colOff>101600</xdr:colOff>
      <xdr:row>59</xdr:row>
      <xdr:rowOff>77038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68165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8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135801</xdr:rowOff>
    </xdr:from>
    <xdr:to>
      <xdr:col>102</xdr:col>
      <xdr:colOff>165100</xdr:colOff>
      <xdr:row>59</xdr:row>
      <xdr:rowOff>65951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57078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122872</xdr:rowOff>
    </xdr:from>
    <xdr:to>
      <xdr:col>98</xdr:col>
      <xdr:colOff>38100</xdr:colOff>
      <xdr:row>59</xdr:row>
      <xdr:rowOff>53022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44149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5969</xdr:rowOff>
    </xdr:from>
    <xdr:to>
      <xdr:col>116</xdr:col>
      <xdr:colOff>63500</xdr:colOff>
      <xdr:row>74</xdr:row>
      <xdr:rowOff>32852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93269"/>
          <a:ext cx="8382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29926</xdr:rowOff>
    </xdr:from>
    <xdr:to>
      <xdr:col>111</xdr:col>
      <xdr:colOff>177800</xdr:colOff>
      <xdr:row>74</xdr:row>
      <xdr:rowOff>32852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374326"/>
          <a:ext cx="889000" cy="3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29926</xdr:rowOff>
    </xdr:from>
    <xdr:to>
      <xdr:col>107</xdr:col>
      <xdr:colOff>50800</xdr:colOff>
      <xdr:row>73</xdr:row>
      <xdr:rowOff>146010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374326"/>
          <a:ext cx="889000" cy="2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146010</xdr:rowOff>
    </xdr:from>
    <xdr:to>
      <xdr:col>102</xdr:col>
      <xdr:colOff>114300</xdr:colOff>
      <xdr:row>73</xdr:row>
      <xdr:rowOff>169921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61860"/>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126619</xdr:rowOff>
    </xdr:from>
    <xdr:to>
      <xdr:col>116</xdr:col>
      <xdr:colOff>114300</xdr:colOff>
      <xdr:row>74</xdr:row>
      <xdr:rowOff>56769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149496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153502</xdr:rowOff>
    </xdr:from>
    <xdr:to>
      <xdr:col>112</xdr:col>
      <xdr:colOff>38100</xdr:colOff>
      <xdr:row>74</xdr:row>
      <xdr:rowOff>83652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100179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150576</xdr:rowOff>
    </xdr:from>
    <xdr:to>
      <xdr:col>107</xdr:col>
      <xdr:colOff>101600</xdr:colOff>
      <xdr:row>72</xdr:row>
      <xdr:rowOff>80726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3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97253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09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95210</xdr:rowOff>
    </xdr:from>
    <xdr:to>
      <xdr:col>102</xdr:col>
      <xdr:colOff>165100</xdr:colOff>
      <xdr:row>74</xdr:row>
      <xdr:rowOff>25360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41887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119121</xdr:rowOff>
    </xdr:from>
    <xdr:to>
      <xdr:col>98</xdr:col>
      <xdr:colOff>38100</xdr:colOff>
      <xdr:row>74</xdr:row>
      <xdr:rowOff>49271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65798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本市における主な構成比目は、人件費・扶助費・公債費であり、中でも扶助費及び公債費は、類似団体と比較して住民一人当たりコストが高い状況となっている。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人件費については、定年退職者の増による退職金の増や給与改定などにより増加している。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扶助費については、障がい者自立支援給付費や物価高騰対応重点支援給付金などにより増加している。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また、公債費については、元利償還額の減により減少している。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そのほか、補助費等は、万博関連事業の増などにより増加しており、普通建設事業費は、消防情報システム更新による増などにより増加している。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59690</xdr:rowOff>
    </xdr:from>
    <xdr:to>
      <xdr:col>24</xdr:col>
      <xdr:colOff>63500</xdr:colOff>
      <xdr:row>39</xdr:row>
      <xdr:rowOff>118473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462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100512</xdr:rowOff>
    </xdr:from>
    <xdr:to>
      <xdr:col>19</xdr:col>
      <xdr:colOff>177800</xdr:colOff>
      <xdr:row>39</xdr:row>
      <xdr:rowOff>118473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870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85816</xdr:rowOff>
    </xdr:from>
    <xdr:to>
      <xdr:col>15</xdr:col>
      <xdr:colOff>50800</xdr:colOff>
      <xdr:row>39</xdr:row>
      <xdr:rowOff>100512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723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77651</xdr:rowOff>
    </xdr:from>
    <xdr:to>
      <xdr:col>10</xdr:col>
      <xdr:colOff>114300</xdr:colOff>
      <xdr:row>39</xdr:row>
      <xdr:rowOff>85816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642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8890</xdr:rowOff>
    </xdr:from>
    <xdr:to>
      <xdr:col>24</xdr:col>
      <xdr:colOff>114300</xdr:colOff>
      <xdr:row>39</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95267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67673</xdr:rowOff>
    </xdr:from>
    <xdr:to>
      <xdr:col>20</xdr:col>
      <xdr:colOff>38100</xdr:colOff>
      <xdr:row>39</xdr:row>
      <xdr:rowOff>169273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160400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4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49712</xdr:rowOff>
    </xdr:from>
    <xdr:to>
      <xdr:col>15</xdr:col>
      <xdr:colOff>101600</xdr:colOff>
      <xdr:row>39</xdr:row>
      <xdr:rowOff>151312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142439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2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35016</xdr:rowOff>
    </xdr:from>
    <xdr:to>
      <xdr:col>10</xdr:col>
      <xdr:colOff>165100</xdr:colOff>
      <xdr:row>39</xdr:row>
      <xdr:rowOff>136616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127743</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26851</xdr:rowOff>
    </xdr:from>
    <xdr:to>
      <xdr:col>6</xdr:col>
      <xdr:colOff>38100</xdr:colOff>
      <xdr:row>39</xdr:row>
      <xdr:rowOff>128451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119578</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53340</xdr:rowOff>
    </xdr:from>
    <xdr:to>
      <xdr:col>24</xdr:col>
      <xdr:colOff>63500</xdr:colOff>
      <xdr:row>58</xdr:row>
      <xdr:rowOff>122085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97440"/>
          <a:ext cx="8382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27749</xdr:rowOff>
    </xdr:from>
    <xdr:to>
      <xdr:col>19</xdr:col>
      <xdr:colOff>177800</xdr:colOff>
      <xdr:row>58</xdr:row>
      <xdr:rowOff>53340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71849"/>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8852</xdr:rowOff>
    </xdr:from>
    <xdr:to>
      <xdr:col>15</xdr:col>
      <xdr:colOff>50800</xdr:colOff>
      <xdr:row>58</xdr:row>
      <xdr:rowOff>27749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5295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130201</xdr:rowOff>
    </xdr:from>
    <xdr:to>
      <xdr:col>10</xdr:col>
      <xdr:colOff>114300</xdr:colOff>
      <xdr:row>58</xdr:row>
      <xdr:rowOff>8852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74151"/>
          <a:ext cx="889000" cy="10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71285</xdr:rowOff>
    </xdr:from>
    <xdr:to>
      <xdr:col>24</xdr:col>
      <xdr:colOff>114300</xdr:colOff>
      <xdr:row>59</xdr:row>
      <xdr:rowOff>1435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120667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148399</xdr:rowOff>
    </xdr:from>
    <xdr:to>
      <xdr:col>15</xdr:col>
      <xdr:colOff>101600</xdr:colOff>
      <xdr:row>58</xdr:row>
      <xdr:rowOff>78549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95076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129502</xdr:rowOff>
    </xdr:from>
    <xdr:to>
      <xdr:col>10</xdr:col>
      <xdr:colOff>165100</xdr:colOff>
      <xdr:row>58</xdr:row>
      <xdr:rowOff>59652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76179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79401</xdr:rowOff>
    </xdr:from>
    <xdr:to>
      <xdr:col>6</xdr:col>
      <xdr:colOff>38100</xdr:colOff>
      <xdr:row>52</xdr:row>
      <xdr:rowOff>9551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678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114493</xdr:rowOff>
    </xdr:from>
    <xdr:to>
      <xdr:col>24</xdr:col>
      <xdr:colOff>63500</xdr:colOff>
      <xdr:row>71</xdr:row>
      <xdr:rowOff>86230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15993"/>
          <a:ext cx="838200" cy="1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86230</xdr:rowOff>
    </xdr:from>
    <xdr:to>
      <xdr:col>19</xdr:col>
      <xdr:colOff>177800</xdr:colOff>
      <xdr:row>72</xdr:row>
      <xdr:rowOff>48443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259180"/>
          <a:ext cx="889000" cy="1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2799</xdr:rowOff>
    </xdr:from>
    <xdr:to>
      <xdr:col>15</xdr:col>
      <xdr:colOff>50800</xdr:colOff>
      <xdr:row>72</xdr:row>
      <xdr:rowOff>48443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347199"/>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2799</xdr:rowOff>
    </xdr:from>
    <xdr:to>
      <xdr:col>10</xdr:col>
      <xdr:colOff>114300</xdr:colOff>
      <xdr:row>73</xdr:row>
      <xdr:rowOff>72309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347199"/>
          <a:ext cx="889000" cy="24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63693</xdr:rowOff>
    </xdr:from>
    <xdr:to>
      <xdr:col>24</xdr:col>
      <xdr:colOff>114300</xdr:colOff>
      <xdr:row>70</xdr:row>
      <xdr:rowOff>165293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0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16720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1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35430</xdr:rowOff>
    </xdr:from>
    <xdr:to>
      <xdr:col>20</xdr:col>
      <xdr:colOff>38100</xdr:colOff>
      <xdr:row>71</xdr:row>
      <xdr:rowOff>137030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153557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9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169093</xdr:rowOff>
    </xdr:from>
    <xdr:to>
      <xdr:col>15</xdr:col>
      <xdr:colOff>101600</xdr:colOff>
      <xdr:row>72</xdr:row>
      <xdr:rowOff>99243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115770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123449</xdr:rowOff>
    </xdr:from>
    <xdr:to>
      <xdr:col>10</xdr:col>
      <xdr:colOff>165100</xdr:colOff>
      <xdr:row>72</xdr:row>
      <xdr:rowOff>53599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2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70126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0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21509</xdr:rowOff>
    </xdr:from>
    <xdr:to>
      <xdr:col>6</xdr:col>
      <xdr:colOff>38100</xdr:colOff>
      <xdr:row>73</xdr:row>
      <xdr:rowOff>123109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5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139636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1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71898</xdr:rowOff>
    </xdr:from>
    <xdr:to>
      <xdr:col>24</xdr:col>
      <xdr:colOff>63500</xdr:colOff>
      <xdr:row>96</xdr:row>
      <xdr:rowOff>103490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1098"/>
          <a:ext cx="8382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46842</xdr:rowOff>
    </xdr:from>
    <xdr:to>
      <xdr:col>19</xdr:col>
      <xdr:colOff>177800</xdr:colOff>
      <xdr:row>96</xdr:row>
      <xdr:rowOff>103490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20242"/>
          <a:ext cx="889000" cy="7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72492</xdr:rowOff>
    </xdr:from>
    <xdr:to>
      <xdr:col>15</xdr:col>
      <xdr:colOff>50800</xdr:colOff>
      <xdr:row>92</xdr:row>
      <xdr:rowOff>46842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674442"/>
          <a:ext cx="889000" cy="1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72492</xdr:rowOff>
    </xdr:from>
    <xdr:to>
      <xdr:col>10</xdr:col>
      <xdr:colOff>114300</xdr:colOff>
      <xdr:row>97</xdr:row>
      <xdr:rowOff>90643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674442"/>
          <a:ext cx="889000" cy="10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21098</xdr:rowOff>
    </xdr:from>
    <xdr:to>
      <xdr:col>24</xdr:col>
      <xdr:colOff>114300</xdr:colOff>
      <xdr:row>96</xdr:row>
      <xdr:rowOff>122698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170975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52690</xdr:rowOff>
    </xdr:from>
    <xdr:to>
      <xdr:col>20</xdr:col>
      <xdr:colOff>38100</xdr:colOff>
      <xdr:row>96</xdr:row>
      <xdr:rowOff>154290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145417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167492</xdr:rowOff>
    </xdr:from>
    <xdr:to>
      <xdr:col>15</xdr:col>
      <xdr:colOff>101600</xdr:colOff>
      <xdr:row>92</xdr:row>
      <xdr:rowOff>97642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88769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21692</xdr:rowOff>
    </xdr:from>
    <xdr:to>
      <xdr:col>10</xdr:col>
      <xdr:colOff>165100</xdr:colOff>
      <xdr:row>91</xdr:row>
      <xdr:rowOff>123292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6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139819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39843</xdr:rowOff>
    </xdr:from>
    <xdr:to>
      <xdr:col>6</xdr:col>
      <xdr:colOff>38100</xdr:colOff>
      <xdr:row>97</xdr:row>
      <xdr:rowOff>141443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8527</xdr:rowOff>
    </xdr:from>
    <xdr:to>
      <xdr:col>55</xdr:col>
      <xdr:colOff>0</xdr:colOff>
      <xdr:row>39</xdr:row>
      <xdr:rowOff>17235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95077"/>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8527</xdr:rowOff>
    </xdr:from>
    <xdr:to>
      <xdr:col>50</xdr:col>
      <xdr:colOff>114300</xdr:colOff>
      <xdr:row>39</xdr:row>
      <xdr:rowOff>17235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5077"/>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17235</xdr:rowOff>
    </xdr:from>
    <xdr:to>
      <xdr:col>45</xdr:col>
      <xdr:colOff>177800</xdr:colOff>
      <xdr:row>39</xdr:row>
      <xdr:rowOff>18324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378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18324</xdr:rowOff>
    </xdr:from>
    <xdr:to>
      <xdr:col>41</xdr:col>
      <xdr:colOff>50800</xdr:colOff>
      <xdr:row>39</xdr:row>
      <xdr:rowOff>18324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048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137885</xdr:rowOff>
    </xdr:from>
    <xdr:to>
      <xdr:col>55</xdr:col>
      <xdr:colOff>50800</xdr:colOff>
      <xdr:row>39</xdr:row>
      <xdr:rowOff>68035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52812</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7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129177</xdr:rowOff>
    </xdr:from>
    <xdr:to>
      <xdr:col>50</xdr:col>
      <xdr:colOff>165100</xdr:colOff>
      <xdr:row>39</xdr:row>
      <xdr:rowOff>59327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50454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37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137885</xdr:rowOff>
    </xdr:from>
    <xdr:to>
      <xdr:col>46</xdr:col>
      <xdr:colOff>38100</xdr:colOff>
      <xdr:row>39</xdr:row>
      <xdr:rowOff>68035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59162</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5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138974</xdr:rowOff>
    </xdr:from>
    <xdr:to>
      <xdr:col>41</xdr:col>
      <xdr:colOff>101600</xdr:colOff>
      <xdr:row>39</xdr:row>
      <xdr:rowOff>69124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60251</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138974</xdr:rowOff>
    </xdr:from>
    <xdr:to>
      <xdr:col>36</xdr:col>
      <xdr:colOff>165100</xdr:colOff>
      <xdr:row>39</xdr:row>
      <xdr:rowOff>69124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60251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39624</xdr:rowOff>
    </xdr:from>
    <xdr:to>
      <xdr:col>55</xdr:col>
      <xdr:colOff>0</xdr:colOff>
      <xdr:row>59</xdr:row>
      <xdr:rowOff>39751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5517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39624</xdr:rowOff>
    </xdr:from>
    <xdr:to>
      <xdr:col>50</xdr:col>
      <xdr:colOff>114300</xdr:colOff>
      <xdr:row>59</xdr:row>
      <xdr:rowOff>39751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5517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39624</xdr:rowOff>
    </xdr:from>
    <xdr:to>
      <xdr:col>45</xdr:col>
      <xdr:colOff>177800</xdr:colOff>
      <xdr:row>59</xdr:row>
      <xdr:rowOff>39878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5517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39878</xdr:rowOff>
    </xdr:from>
    <xdr:to>
      <xdr:col>41</xdr:col>
      <xdr:colOff>50800</xdr:colOff>
      <xdr:row>59</xdr:row>
      <xdr:rowOff>39878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5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160274</xdr:rowOff>
    </xdr:from>
    <xdr:to>
      <xdr:col>55</xdr:col>
      <xdr:colOff>50800</xdr:colOff>
      <xdr:row>59</xdr:row>
      <xdr:rowOff>90424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75201</xdr:rowOff>
    </xdr:from>
    <xdr:ext cx="313932"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19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160401</xdr:rowOff>
    </xdr:from>
    <xdr:to>
      <xdr:col>50</xdr:col>
      <xdr:colOff>165100</xdr:colOff>
      <xdr:row>59</xdr:row>
      <xdr:rowOff>90551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81678</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82333" y="10197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160274</xdr:rowOff>
    </xdr:from>
    <xdr:to>
      <xdr:col>46</xdr:col>
      <xdr:colOff>38100</xdr:colOff>
      <xdr:row>59</xdr:row>
      <xdr:rowOff>90424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81551</xdr:rowOff>
    </xdr:from>
    <xdr:ext cx="313932"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93333" y="1019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160528</xdr:rowOff>
    </xdr:from>
    <xdr:to>
      <xdr:col>41</xdr:col>
      <xdr:colOff>101600</xdr:colOff>
      <xdr:row>59</xdr:row>
      <xdr:rowOff>90678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81805</xdr:rowOff>
    </xdr:from>
    <xdr:ext cx="313932"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04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160528</xdr:rowOff>
    </xdr:from>
    <xdr:to>
      <xdr:col>36</xdr:col>
      <xdr:colOff>165100</xdr:colOff>
      <xdr:row>59</xdr:row>
      <xdr:rowOff>90678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81805</xdr:rowOff>
    </xdr:from>
    <xdr:ext cx="313932"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15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19583</xdr:rowOff>
    </xdr:from>
    <xdr:to>
      <xdr:col>55</xdr:col>
      <xdr:colOff>0</xdr:colOff>
      <xdr:row>78</xdr:row>
      <xdr:rowOff>31674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21233"/>
          <a:ext cx="838200" cy="1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31674</xdr:rowOff>
    </xdr:from>
    <xdr:to>
      <xdr:col>50</xdr:col>
      <xdr:colOff>114300</xdr:colOff>
      <xdr:row>78</xdr:row>
      <xdr:rowOff>86437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4774"/>
          <a:ext cx="8890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128257</xdr:rowOff>
    </xdr:from>
    <xdr:to>
      <xdr:col>45</xdr:col>
      <xdr:colOff>177800</xdr:colOff>
      <xdr:row>78</xdr:row>
      <xdr:rowOff>86437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9907"/>
          <a:ext cx="889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115939</xdr:rowOff>
    </xdr:from>
    <xdr:to>
      <xdr:col>41</xdr:col>
      <xdr:colOff>50800</xdr:colOff>
      <xdr:row>77</xdr:row>
      <xdr:rowOff>128257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17589"/>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140233</xdr:rowOff>
    </xdr:from>
    <xdr:to>
      <xdr:col>55</xdr:col>
      <xdr:colOff>50800</xdr:colOff>
      <xdr:row>77</xdr:row>
      <xdr:rowOff>70383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118660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152324</xdr:rowOff>
    </xdr:from>
    <xdr:to>
      <xdr:col>50</xdr:col>
      <xdr:colOff>165100</xdr:colOff>
      <xdr:row>78</xdr:row>
      <xdr:rowOff>82474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73601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35637</xdr:rowOff>
    </xdr:from>
    <xdr:to>
      <xdr:col>46</xdr:col>
      <xdr:colOff>38100</xdr:colOff>
      <xdr:row>78</xdr:row>
      <xdr:rowOff>137237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128364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77457</xdr:rowOff>
    </xdr:from>
    <xdr:to>
      <xdr:col>41</xdr:col>
      <xdr:colOff>101600</xdr:colOff>
      <xdr:row>78</xdr:row>
      <xdr:rowOff>7607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170184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65139</xdr:rowOff>
    </xdr:from>
    <xdr:to>
      <xdr:col>36</xdr:col>
      <xdr:colOff>165100</xdr:colOff>
      <xdr:row>77</xdr:row>
      <xdr:rowOff>166739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157866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110668</xdr:rowOff>
    </xdr:from>
    <xdr:to>
      <xdr:col>55</xdr:col>
      <xdr:colOff>0</xdr:colOff>
      <xdr:row>93</xdr:row>
      <xdr:rowOff>49014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884068"/>
          <a:ext cx="8382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55187</xdr:rowOff>
    </xdr:from>
    <xdr:to>
      <xdr:col>50</xdr:col>
      <xdr:colOff>114300</xdr:colOff>
      <xdr:row>93</xdr:row>
      <xdr:rowOff>49014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28587"/>
          <a:ext cx="889000" cy="1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55187</xdr:rowOff>
    </xdr:from>
    <xdr:to>
      <xdr:col>45</xdr:col>
      <xdr:colOff>177800</xdr:colOff>
      <xdr:row>93</xdr:row>
      <xdr:rowOff>21856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28587"/>
          <a:ext cx="8890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21856</xdr:rowOff>
    </xdr:from>
    <xdr:to>
      <xdr:col>41</xdr:col>
      <xdr:colOff>50800</xdr:colOff>
      <xdr:row>94</xdr:row>
      <xdr:rowOff>44283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66706"/>
          <a:ext cx="889000" cy="1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59868</xdr:rowOff>
    </xdr:from>
    <xdr:to>
      <xdr:col>55</xdr:col>
      <xdr:colOff>50800</xdr:colOff>
      <xdr:row>92</xdr:row>
      <xdr:rowOff>161468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82745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169664</xdr:rowOff>
    </xdr:from>
    <xdr:to>
      <xdr:col>50</xdr:col>
      <xdr:colOff>165100</xdr:colOff>
      <xdr:row>93</xdr:row>
      <xdr:rowOff>99814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9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7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4387</xdr:rowOff>
    </xdr:from>
    <xdr:to>
      <xdr:col>46</xdr:col>
      <xdr:colOff>38100</xdr:colOff>
      <xdr:row>92</xdr:row>
      <xdr:rowOff>105987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122514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142506</xdr:rowOff>
    </xdr:from>
    <xdr:to>
      <xdr:col>41</xdr:col>
      <xdr:colOff>101600</xdr:colOff>
      <xdr:row>93</xdr:row>
      <xdr:rowOff>72656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89183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164933</xdr:rowOff>
    </xdr:from>
    <xdr:to>
      <xdr:col>36</xdr:col>
      <xdr:colOff>165100</xdr:colOff>
      <xdr:row>94</xdr:row>
      <xdr:rowOff>95083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111610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63373</xdr:rowOff>
    </xdr:from>
    <xdr:to>
      <xdr:col>85</xdr:col>
      <xdr:colOff>127000</xdr:colOff>
      <xdr:row>35</xdr:row>
      <xdr:rowOff>70485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21223"/>
          <a:ext cx="838200" cy="3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23368</xdr:rowOff>
    </xdr:from>
    <xdr:to>
      <xdr:col>81</xdr:col>
      <xdr:colOff>50800</xdr:colOff>
      <xdr:row>35</xdr:row>
      <xdr:rowOff>70485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24118"/>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138049</xdr:rowOff>
    </xdr:from>
    <xdr:to>
      <xdr:col>76</xdr:col>
      <xdr:colOff>114300</xdr:colOff>
      <xdr:row>35</xdr:row>
      <xdr:rowOff>23368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67349"/>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138049</xdr:rowOff>
    </xdr:from>
    <xdr:to>
      <xdr:col>71</xdr:col>
      <xdr:colOff>177800</xdr:colOff>
      <xdr:row>35</xdr:row>
      <xdr:rowOff>118237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67349"/>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12573</xdr:rowOff>
    </xdr:from>
    <xdr:to>
      <xdr:col>85</xdr:col>
      <xdr:colOff>177800</xdr:colOff>
      <xdr:row>33</xdr:row>
      <xdr:rowOff>114173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35450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19685</xdr:rowOff>
    </xdr:from>
    <xdr:to>
      <xdr:col>81</xdr:col>
      <xdr:colOff>101600</xdr:colOff>
      <xdr:row>35</xdr:row>
      <xdr:rowOff>121285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137812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144018</xdr:rowOff>
    </xdr:from>
    <xdr:to>
      <xdr:col>76</xdr:col>
      <xdr:colOff>165100</xdr:colOff>
      <xdr:row>35</xdr:row>
      <xdr:rowOff>74168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90695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87249</xdr:rowOff>
    </xdr:from>
    <xdr:to>
      <xdr:col>72</xdr:col>
      <xdr:colOff>38100</xdr:colOff>
      <xdr:row>35</xdr:row>
      <xdr:rowOff>17399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33926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67437</xdr:rowOff>
    </xdr:from>
    <xdr:to>
      <xdr:col>67</xdr:col>
      <xdr:colOff>101600</xdr:colOff>
      <xdr:row>35</xdr:row>
      <xdr:rowOff>169037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104991</xdr:rowOff>
    </xdr:from>
    <xdr:to>
      <xdr:col>85</xdr:col>
      <xdr:colOff>127000</xdr:colOff>
      <xdr:row>53</xdr:row>
      <xdr:rowOff>44641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848941"/>
          <a:ext cx="838200" cy="2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44641</xdr:rowOff>
    </xdr:from>
    <xdr:to>
      <xdr:col>81</xdr:col>
      <xdr:colOff>50800</xdr:colOff>
      <xdr:row>54</xdr:row>
      <xdr:rowOff>42316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31491"/>
          <a:ext cx="889000" cy="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97828</xdr:rowOff>
    </xdr:from>
    <xdr:to>
      <xdr:col>76</xdr:col>
      <xdr:colOff>114300</xdr:colOff>
      <xdr:row>54</xdr:row>
      <xdr:rowOff>42316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184678"/>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97828</xdr:rowOff>
    </xdr:from>
    <xdr:to>
      <xdr:col>71</xdr:col>
      <xdr:colOff>177800</xdr:colOff>
      <xdr:row>53</xdr:row>
      <xdr:rowOff>141872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184678"/>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54191</xdr:rowOff>
    </xdr:from>
    <xdr:to>
      <xdr:col>85</xdr:col>
      <xdr:colOff>177800</xdr:colOff>
      <xdr:row>51</xdr:row>
      <xdr:rowOff>155791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7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140568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1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165291</xdr:rowOff>
    </xdr:from>
    <xdr:to>
      <xdr:col>81</xdr:col>
      <xdr:colOff>101600</xdr:colOff>
      <xdr:row>53</xdr:row>
      <xdr:rowOff>95441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111968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162966</xdr:rowOff>
    </xdr:from>
    <xdr:to>
      <xdr:col>76</xdr:col>
      <xdr:colOff>165100</xdr:colOff>
      <xdr:row>54</xdr:row>
      <xdr:rowOff>93116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109643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0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47028</xdr:rowOff>
    </xdr:from>
    <xdr:to>
      <xdr:col>72</xdr:col>
      <xdr:colOff>38100</xdr:colOff>
      <xdr:row>53</xdr:row>
      <xdr:rowOff>148628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165155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90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91072</xdr:rowOff>
    </xdr:from>
    <xdr:to>
      <xdr:col>67</xdr:col>
      <xdr:colOff>101600</xdr:colOff>
      <xdr:row>54</xdr:row>
      <xdr:rowOff>21222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37749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89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41402</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5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40830</xdr:rowOff>
    </xdr:from>
    <xdr:to>
      <xdr:col>81</xdr:col>
      <xdr:colOff>50800</xdr:colOff>
      <xdr:row>79</xdr:row>
      <xdr:rowOff>41402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53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40830</xdr:rowOff>
    </xdr:from>
    <xdr:to>
      <xdr:col>76</xdr:col>
      <xdr:colOff>114300</xdr:colOff>
      <xdr:row>79</xdr:row>
      <xdr:rowOff>40830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24067</xdr:rowOff>
    </xdr:from>
    <xdr:to>
      <xdr:col>71</xdr:col>
      <xdr:colOff>177800</xdr:colOff>
      <xdr:row>79</xdr:row>
      <xdr:rowOff>40830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6861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162052</xdr:rowOff>
    </xdr:from>
    <xdr:to>
      <xdr:col>81</xdr:col>
      <xdr:colOff>101600</xdr:colOff>
      <xdr:row>79</xdr:row>
      <xdr:rowOff>92202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83329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7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161480</xdr:rowOff>
    </xdr:from>
    <xdr:to>
      <xdr:col>76</xdr:col>
      <xdr:colOff>165100</xdr:colOff>
      <xdr:row>79</xdr:row>
      <xdr:rowOff>91630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82757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161480</xdr:rowOff>
    </xdr:from>
    <xdr:to>
      <xdr:col>72</xdr:col>
      <xdr:colOff>38100</xdr:colOff>
      <xdr:row>79</xdr:row>
      <xdr:rowOff>91630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82757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144717</xdr:rowOff>
    </xdr:from>
    <xdr:to>
      <xdr:col>67</xdr:col>
      <xdr:colOff>101600</xdr:colOff>
      <xdr:row>79</xdr:row>
      <xdr:rowOff>74867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65994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10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139052</xdr:rowOff>
    </xdr:from>
    <xdr:to>
      <xdr:col>85</xdr:col>
      <xdr:colOff>127000</xdr:colOff>
      <xdr:row>91</xdr:row>
      <xdr:rowOff>110325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398102"/>
          <a:ext cx="838200" cy="3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139052</xdr:rowOff>
    </xdr:from>
    <xdr:to>
      <xdr:col>81</xdr:col>
      <xdr:colOff>50800</xdr:colOff>
      <xdr:row>92</xdr:row>
      <xdr:rowOff>70625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398102"/>
          <a:ext cx="889000" cy="4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78702</xdr:rowOff>
    </xdr:from>
    <xdr:to>
      <xdr:col>76</xdr:col>
      <xdr:colOff>114300</xdr:colOff>
      <xdr:row>92</xdr:row>
      <xdr:rowOff>70625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680652"/>
          <a:ext cx="8890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78702</xdr:rowOff>
    </xdr:from>
    <xdr:to>
      <xdr:col>71</xdr:col>
      <xdr:colOff>177800</xdr:colOff>
      <xdr:row>92</xdr:row>
      <xdr:rowOff>41745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680652"/>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59525</xdr:rowOff>
    </xdr:from>
    <xdr:to>
      <xdr:col>85</xdr:col>
      <xdr:colOff>177800</xdr:colOff>
      <xdr:row>91</xdr:row>
      <xdr:rowOff>161125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145902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88252</xdr:rowOff>
    </xdr:from>
    <xdr:to>
      <xdr:col>81</xdr:col>
      <xdr:colOff>101600</xdr:colOff>
      <xdr:row>90</xdr:row>
      <xdr:rowOff>18402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3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34929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1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19825</xdr:rowOff>
    </xdr:from>
    <xdr:to>
      <xdr:col>76</xdr:col>
      <xdr:colOff>165100</xdr:colOff>
      <xdr:row>92</xdr:row>
      <xdr:rowOff>121425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137952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27902</xdr:rowOff>
    </xdr:from>
    <xdr:to>
      <xdr:col>72</xdr:col>
      <xdr:colOff>38100</xdr:colOff>
      <xdr:row>91</xdr:row>
      <xdr:rowOff>129502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146029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162395</xdr:rowOff>
    </xdr:from>
    <xdr:to>
      <xdr:col>67</xdr:col>
      <xdr:colOff>101600</xdr:colOff>
      <xdr:row>92</xdr:row>
      <xdr:rowOff>92545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109072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37592</xdr:rowOff>
    </xdr:from>
    <xdr:to>
      <xdr:col>116</xdr:col>
      <xdr:colOff>63500</xdr:colOff>
      <xdr:row>38</xdr:row>
      <xdr:rowOff>48133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552692"/>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34925</xdr:rowOff>
    </xdr:from>
    <xdr:to>
      <xdr:col>111</xdr:col>
      <xdr:colOff>177800</xdr:colOff>
      <xdr:row>38</xdr:row>
      <xdr:rowOff>37592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5002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29845</xdr:rowOff>
    </xdr:from>
    <xdr:to>
      <xdr:col>107</xdr:col>
      <xdr:colOff>50800</xdr:colOff>
      <xdr:row>38</xdr:row>
      <xdr:rowOff>34925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54494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29845</xdr:rowOff>
    </xdr:from>
    <xdr:to>
      <xdr:col>102</xdr:col>
      <xdr:colOff>114300</xdr:colOff>
      <xdr:row>38</xdr:row>
      <xdr:rowOff>30353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54494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168783</xdr:rowOff>
    </xdr:from>
    <xdr:to>
      <xdr:col>116</xdr:col>
      <xdr:colOff>114300</xdr:colOff>
      <xdr:row>38</xdr:row>
      <xdr:rowOff>98933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147210</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158242</xdr:rowOff>
    </xdr:from>
    <xdr:to>
      <xdr:col>112</xdr:col>
      <xdr:colOff>38100</xdr:colOff>
      <xdr:row>38</xdr:row>
      <xdr:rowOff>88392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79519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155575</xdr:rowOff>
    </xdr:from>
    <xdr:to>
      <xdr:col>107</xdr:col>
      <xdr:colOff>101600</xdr:colOff>
      <xdr:row>38</xdr:row>
      <xdr:rowOff>85725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76852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150495</xdr:rowOff>
    </xdr:from>
    <xdr:to>
      <xdr:col>102</xdr:col>
      <xdr:colOff>165100</xdr:colOff>
      <xdr:row>38</xdr:row>
      <xdr:rowOff>80645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71772</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65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151003</xdr:rowOff>
    </xdr:from>
    <xdr:to>
      <xdr:col>98</xdr:col>
      <xdr:colOff>38100</xdr:colOff>
      <xdr:row>38</xdr:row>
      <xdr:rowOff>81153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72280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民生費、教育費、公債費において、類似団体と比較して住民一人当たりコストが高い状況となっている。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民生費については、障がい者自立支援給付費や物価高騰対応重点支援給付金の増などにより増加している。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教育費については、人件費や新大学キャンパス整備事業の増などにより増加している。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公債費については、元利償還額の減などにより減少している。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そのほか、消防費については、消防情報システム更新や人件費の増などにより増加している。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６年度決算について、歳入は、地方税が法人市民税や固定資産税・都市計画税の増などにより増となり、３年連続で過去最高を更新したほか、万博関連事業の増による府負担分の増などにより諸収入が増となっている。歳出は、元金償還額の減などにより公債費が減となったものの、障がい者自立支援給付費や物価高騰対応重点支援給付金などの増に伴う扶助費の増に加え、万博関連事業の増などにより補助費等が増となっ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実質収支については</a:t>
          </a:r>
          <a:r>
            <a:rPr kumimoji="1" lang="en-US" altLang="ja-JP" sz="1000">
              <a:latin typeface="ＭＳ ゴシック" pitchFamily="49" charset="-128"/>
              <a:ea typeface="ＭＳ ゴシック" pitchFamily="49" charset="-128"/>
            </a:rPr>
            <a:t>206</a:t>
          </a:r>
          <a:r>
            <a:rPr kumimoji="1" lang="ja-JP" altLang="en-US" sz="1000">
              <a:latin typeface="ＭＳ ゴシック" pitchFamily="49" charset="-128"/>
              <a:ea typeface="ＭＳ ゴシック" pitchFamily="49" charset="-128"/>
            </a:rPr>
            <a:t>億円の剰余となり、標準財政規模に占める割合は</a:t>
          </a:r>
          <a:r>
            <a:rPr kumimoji="1" lang="en-US" altLang="ja-JP" sz="1000">
              <a:latin typeface="ＭＳ ゴシック" pitchFamily="49" charset="-128"/>
              <a:ea typeface="ＭＳ ゴシック" pitchFamily="49" charset="-128"/>
            </a:rPr>
            <a:t>2.26</a:t>
          </a:r>
          <a:r>
            <a:rPr kumimoji="1" lang="ja-JP" altLang="en-US" sz="1000">
              <a:latin typeface="ＭＳ ゴシック" pitchFamily="49" charset="-128"/>
              <a:ea typeface="ＭＳ ゴシック" pitchFamily="49" charset="-128"/>
            </a:rPr>
            <a:t>％となっている。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財政調整基金残高は、前年度決算剰余金の積立等に伴い増加し、標準財政規模に占める割合は</a:t>
          </a:r>
          <a:r>
            <a:rPr kumimoji="1" lang="en-US" altLang="ja-JP" sz="1000">
              <a:latin typeface="ＭＳ ゴシック" pitchFamily="49" charset="-128"/>
              <a:ea typeface="ＭＳ ゴシック" pitchFamily="49" charset="-128"/>
            </a:rPr>
            <a:t>31.49</a:t>
          </a:r>
          <a:r>
            <a:rPr kumimoji="1" lang="ja-JP" altLang="en-US" sz="1000">
              <a:latin typeface="ＭＳ ゴシック" pitchFamily="49" charset="-128"/>
              <a:ea typeface="ＭＳ ゴシック" pitchFamily="49" charset="-128"/>
            </a:rPr>
            <a:t>％となっている。また、収支改善に伴い財政調整基金の取崩しを中止等していることから、実質単年度収支も令和元年度以降、黒字である。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令和６年度決算においても、全ての会計において黒字や資金剰余となったため、連結実質赤字比率はない。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2089131638</v>
      </c>
      <c r="BO4" s="436"/>
      <c r="BP4" s="436"/>
      <c r="BQ4" s="436"/>
      <c r="BR4" s="436"/>
      <c r="BS4" s="436"/>
      <c r="BT4" s="436"/>
      <c r="BU4" s="437"/>
      <c r="BV4" s="435">
        <v>1975047180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1.8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2064170370</v>
      </c>
      <c r="BO5" s="407"/>
      <c r="BP5" s="407"/>
      <c r="BQ5" s="407"/>
      <c r="BR5" s="407"/>
      <c r="BS5" s="407"/>
      <c r="BT5" s="407"/>
      <c r="BU5" s="408"/>
      <c r="BV5" s="406">
        <v>1951351019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89.8</v>
      </c>
      <c r="CU5" s="404"/>
      <c r="CV5" s="404"/>
      <c r="CW5" s="404"/>
      <c r="CX5" s="404"/>
      <c r="CY5" s="404"/>
      <c r="CZ5" s="404"/>
      <c r="DA5" s="405"/>
      <c r="DB5" s="403">
        <v>92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24961268</v>
      </c>
      <c r="BO6" s="407"/>
      <c r="BP6" s="407"/>
      <c r="BQ6" s="407"/>
      <c r="BR6" s="407"/>
      <c r="BS6" s="407"/>
      <c r="BT6" s="407"/>
      <c r="BU6" s="408"/>
      <c r="BV6" s="406">
        <v>23696161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92.9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4392923</v>
      </c>
      <c r="BO7" s="407"/>
      <c r="BP7" s="407"/>
      <c r="BQ7" s="407"/>
      <c r="BR7" s="407"/>
      <c r="BS7" s="407"/>
      <c r="BT7" s="407"/>
      <c r="BU7" s="408"/>
      <c r="BV7" s="406">
        <v>7263502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911210185</v>
      </c>
      <c r="CU7" s="407"/>
      <c r="CV7" s="407"/>
      <c r="CW7" s="407"/>
      <c r="CX7" s="407"/>
      <c r="CY7" s="407"/>
      <c r="CZ7" s="407"/>
      <c r="DA7" s="408"/>
      <c r="DB7" s="406">
        <v>889351675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20568345</v>
      </c>
      <c r="BO8" s="407"/>
      <c r="BP8" s="407"/>
      <c r="BQ8" s="407"/>
      <c r="BR8" s="407"/>
      <c r="BS8" s="407"/>
      <c r="BT8" s="407"/>
      <c r="BU8" s="408"/>
      <c r="BV8" s="406">
        <v>16432659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0.94</v>
      </c>
      <c r="CU8" s="510"/>
      <c r="CV8" s="510"/>
      <c r="CW8" s="510"/>
      <c r="CX8" s="510"/>
      <c r="CY8" s="510"/>
      <c r="CZ8" s="510"/>
      <c r="DA8" s="511"/>
      <c r="DB8" s="509">
        <v>0.92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2752412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4135686</v>
      </c>
      <c r="BO9" s="407"/>
      <c r="BP9" s="407"/>
      <c r="BQ9" s="407"/>
      <c r="BR9" s="407"/>
      <c r="BS9" s="407"/>
      <c r="BT9" s="407"/>
      <c r="BU9" s="408"/>
      <c r="BV9" s="406">
        <v>-9340301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14.8</v>
      </c>
      <c r="CU9" s="404"/>
      <c r="CV9" s="404"/>
      <c r="CW9" s="404"/>
      <c r="CX9" s="404"/>
      <c r="CY9" s="404"/>
      <c r="CZ9" s="404"/>
      <c r="DA9" s="405"/>
      <c r="DB9" s="403">
        <v>17.600000000000001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2691185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18168410</v>
      </c>
      <c r="BO10" s="407"/>
      <c r="BP10" s="407"/>
      <c r="BQ10" s="407"/>
      <c r="BR10" s="407"/>
      <c r="BS10" s="407"/>
      <c r="BT10" s="407"/>
      <c r="BU10" s="408"/>
      <c r="BV10" s="406">
        <v>26603637</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2778917</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15410</v>
      </c>
      <c r="BO12" s="407"/>
      <c r="BP12" s="407"/>
      <c r="BQ12" s="407"/>
      <c r="BR12" s="407"/>
      <c r="BS12" s="407"/>
      <c r="BT12" s="407"/>
      <c r="BU12" s="408"/>
      <c r="BV12" s="406">
        <v>3036771</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129</v>
      </c>
      <c r="N13" s="491"/>
      <c r="O13" s="491"/>
      <c r="P13" s="491"/>
      <c r="Q13" s="492"/>
      <c r="R13" s="493">
        <v>2589636</v>
      </c>
      <c r="S13" s="494"/>
      <c r="T13" s="494"/>
      <c r="U13" s="494"/>
      <c r="V13" s="495"/>
      <c r="W13" s="496" t="s">
        <v>130</v>
      </c>
      <c r="X13" s="392"/>
      <c r="Y13" s="392"/>
      <c r="Z13" s="392"/>
      <c r="AA13" s="392"/>
      <c r="AB13" s="393"/>
      <c r="AC13" s="359">
        <v>1144</v>
      </c>
      <c r="AD13" s="360"/>
      <c r="AE13" s="360"/>
      <c r="AF13" s="360"/>
      <c r="AG13" s="361"/>
      <c r="AH13" s="359">
        <v>1122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22288686</v>
      </c>
      <c r="BO13" s="407"/>
      <c r="BP13" s="407"/>
      <c r="BQ13" s="407"/>
      <c r="BR13" s="407"/>
      <c r="BS13" s="407"/>
      <c r="BT13" s="407"/>
      <c r="BU13" s="408"/>
      <c r="BV13" s="406">
        <v>14226565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0.1</v>
      </c>
      <c r="CU13" s="404"/>
      <c r="CV13" s="404"/>
      <c r="CW13" s="404"/>
      <c r="CX13" s="404"/>
      <c r="CY13" s="404"/>
      <c r="CZ13" s="404"/>
      <c r="DA13" s="405"/>
      <c r="DB13" s="403">
        <v>0.9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2757642</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129</v>
      </c>
      <c r="N15" s="491"/>
      <c r="O15" s="491"/>
      <c r="P15" s="491"/>
      <c r="Q15" s="492"/>
      <c r="R15" s="493">
        <v>2588250</v>
      </c>
      <c r="S15" s="494"/>
      <c r="T15" s="494"/>
      <c r="U15" s="494"/>
      <c r="V15" s="495"/>
      <c r="W15" s="496" t="s">
        <v>137</v>
      </c>
      <c r="X15" s="392"/>
      <c r="Y15" s="392"/>
      <c r="Z15" s="392"/>
      <c r="AA15" s="392"/>
      <c r="AB15" s="393"/>
      <c r="AC15" s="359">
        <v>211891</v>
      </c>
      <c r="AD15" s="360"/>
      <c r="AE15" s="360"/>
      <c r="AF15" s="360"/>
      <c r="AG15" s="361"/>
      <c r="AH15" s="359">
        <v>220980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675932213</v>
      </c>
      <c r="BO15" s="436"/>
      <c r="BP15" s="436"/>
      <c r="BQ15" s="436"/>
      <c r="BR15" s="436"/>
      <c r="BS15" s="436"/>
      <c r="BT15" s="436"/>
      <c r="BU15" s="437"/>
      <c r="BV15" s="435">
        <v>651004760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20.7</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720848859</v>
      </c>
      <c r="BO16" s="407"/>
      <c r="BP16" s="407"/>
      <c r="BQ16" s="407"/>
      <c r="BR16" s="407"/>
      <c r="BS16" s="407"/>
      <c r="BT16" s="407"/>
      <c r="BU16" s="408"/>
      <c r="BV16" s="406">
        <v>695321976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808471</v>
      </c>
      <c r="AD17" s="360"/>
      <c r="AE17" s="360"/>
      <c r="AF17" s="360"/>
      <c r="AG17" s="361"/>
      <c r="AH17" s="359">
        <v>752032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860315668</v>
      </c>
      <c r="BO17" s="407"/>
      <c r="BP17" s="407"/>
      <c r="BQ17" s="407"/>
      <c r="BR17" s="407"/>
      <c r="BS17" s="407"/>
      <c r="BT17" s="407"/>
      <c r="BU17" s="408"/>
      <c r="BV17" s="406">
        <v>828085594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225.34</v>
      </c>
      <c r="M18" s="459"/>
      <c r="N18" s="459"/>
      <c r="O18" s="459"/>
      <c r="P18" s="459"/>
      <c r="Q18" s="459"/>
      <c r="R18" s="460"/>
      <c r="S18" s="460"/>
      <c r="T18" s="460"/>
      <c r="U18" s="460"/>
      <c r="V18" s="461"/>
      <c r="W18" s="477"/>
      <c r="X18" s="478"/>
      <c r="Y18" s="478"/>
      <c r="Z18" s="478"/>
      <c r="AA18" s="478"/>
      <c r="AB18" s="502"/>
      <c r="AC18" s="376">
        <v>79.099999999999994</v>
      </c>
      <c r="AD18" s="377"/>
      <c r="AE18" s="377"/>
      <c r="AF18" s="377"/>
      <c r="AG18" s="462"/>
      <c r="AH18" s="376">
        <v>77.2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890282457</v>
      </c>
      <c r="BO18" s="407"/>
      <c r="BP18" s="407"/>
      <c r="BQ18" s="407"/>
      <c r="BR18" s="407"/>
      <c r="BS18" s="407"/>
      <c r="BT18" s="407"/>
      <c r="BU18" s="408"/>
      <c r="BV18" s="406">
        <v>864269815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12214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1175981195</v>
      </c>
      <c r="BO19" s="407"/>
      <c r="BP19" s="407"/>
      <c r="BQ19" s="407"/>
      <c r="BR19" s="407"/>
      <c r="BS19" s="407"/>
      <c r="BT19" s="407"/>
      <c r="BU19" s="408"/>
      <c r="BV19" s="406">
        <v>1158473676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1469718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1464317080</v>
      </c>
      <c r="BO22" s="436"/>
      <c r="BP22" s="436"/>
      <c r="BQ22" s="436"/>
      <c r="BR22" s="436"/>
      <c r="BS22" s="436"/>
      <c r="BT22" s="436"/>
      <c r="BU22" s="437"/>
      <c r="BV22" s="435">
        <v>1526879045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172883936</v>
      </c>
      <c r="BO23" s="407"/>
      <c r="BP23" s="407"/>
      <c r="BQ23" s="407"/>
      <c r="BR23" s="407"/>
      <c r="BS23" s="407"/>
      <c r="BT23" s="407"/>
      <c r="BU23" s="408"/>
      <c r="BV23" s="406">
        <v>189244127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10014</v>
      </c>
      <c r="R24" s="360"/>
      <c r="S24" s="360"/>
      <c r="T24" s="360"/>
      <c r="U24" s="360"/>
      <c r="V24" s="361"/>
      <c r="W24" s="449"/>
      <c r="X24" s="386"/>
      <c r="Y24" s="387"/>
      <c r="Z24" s="362" t="s">
        <v>162</v>
      </c>
      <c r="AA24" s="363"/>
      <c r="AB24" s="363"/>
      <c r="AC24" s="363"/>
      <c r="AD24" s="363"/>
      <c r="AE24" s="363"/>
      <c r="AF24" s="363"/>
      <c r="AG24" s="364"/>
      <c r="AH24" s="359">
        <v>20886</v>
      </c>
      <c r="AI24" s="360"/>
      <c r="AJ24" s="360"/>
      <c r="AK24" s="360"/>
      <c r="AL24" s="361"/>
      <c r="AM24" s="359">
        <v>64182678</v>
      </c>
      <c r="AN24" s="360"/>
      <c r="AO24" s="360"/>
      <c r="AP24" s="360"/>
      <c r="AQ24" s="360"/>
      <c r="AR24" s="361"/>
      <c r="AS24" s="359">
        <v>3073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959886595</v>
      </c>
      <c r="BO24" s="407"/>
      <c r="BP24" s="407"/>
      <c r="BQ24" s="407"/>
      <c r="BR24" s="407"/>
      <c r="BS24" s="407"/>
      <c r="BT24" s="407"/>
      <c r="BU24" s="408"/>
      <c r="BV24" s="406">
        <v>932151845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9426</v>
      </c>
      <c r="R25" s="360"/>
      <c r="S25" s="360"/>
      <c r="T25" s="360"/>
      <c r="U25" s="360"/>
      <c r="V25" s="361"/>
      <c r="W25" s="449"/>
      <c r="X25" s="386"/>
      <c r="Y25" s="387"/>
      <c r="Z25" s="362" t="s">
        <v>165</v>
      </c>
      <c r="AA25" s="363"/>
      <c r="AB25" s="363"/>
      <c r="AC25" s="363"/>
      <c r="AD25" s="363"/>
      <c r="AE25" s="363"/>
      <c r="AF25" s="363"/>
      <c r="AG25" s="364"/>
      <c r="AH25" s="359">
        <v>3603</v>
      </c>
      <c r="AI25" s="360"/>
      <c r="AJ25" s="360"/>
      <c r="AK25" s="360"/>
      <c r="AL25" s="361"/>
      <c r="AM25" s="359">
        <v>10801794</v>
      </c>
      <c r="AN25" s="360"/>
      <c r="AO25" s="360"/>
      <c r="AP25" s="360"/>
      <c r="AQ25" s="360"/>
      <c r="AR25" s="361"/>
      <c r="AS25" s="359">
        <v>2998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350160585</v>
      </c>
      <c r="BO25" s="436"/>
      <c r="BP25" s="436"/>
      <c r="BQ25" s="436"/>
      <c r="BR25" s="436"/>
      <c r="BS25" s="436"/>
      <c r="BT25" s="436"/>
      <c r="BU25" s="437"/>
      <c r="BV25" s="435">
        <v>347580035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8163</v>
      </c>
      <c r="R26" s="360"/>
      <c r="S26" s="360"/>
      <c r="T26" s="360"/>
      <c r="U26" s="360"/>
      <c r="V26" s="361"/>
      <c r="W26" s="449"/>
      <c r="X26" s="386"/>
      <c r="Y26" s="387"/>
      <c r="Z26" s="362" t="s">
        <v>168</v>
      </c>
      <c r="AA26" s="417"/>
      <c r="AB26" s="417"/>
      <c r="AC26" s="417"/>
      <c r="AD26" s="417"/>
      <c r="AE26" s="417"/>
      <c r="AF26" s="417"/>
      <c r="AG26" s="418"/>
      <c r="AH26" s="359">
        <v>3836</v>
      </c>
      <c r="AI26" s="360"/>
      <c r="AJ26" s="360"/>
      <c r="AK26" s="360"/>
      <c r="AL26" s="361"/>
      <c r="AM26" s="359">
        <v>10909584</v>
      </c>
      <c r="AN26" s="360"/>
      <c r="AO26" s="360"/>
      <c r="AP26" s="360"/>
      <c r="AQ26" s="360"/>
      <c r="AR26" s="361"/>
      <c r="AS26" s="359">
        <v>2844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9628323</v>
      </c>
      <c r="BO26" s="407"/>
      <c r="BP26" s="407"/>
      <c r="BQ26" s="407"/>
      <c r="BR26" s="407"/>
      <c r="BS26" s="407"/>
      <c r="BT26" s="407"/>
      <c r="BU26" s="408"/>
      <c r="BV26" s="406">
        <v>10258772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9500</v>
      </c>
      <c r="R27" s="360"/>
      <c r="S27" s="360"/>
      <c r="T27" s="360"/>
      <c r="U27" s="360"/>
      <c r="V27" s="361"/>
      <c r="W27" s="449"/>
      <c r="X27" s="386"/>
      <c r="Y27" s="387"/>
      <c r="Z27" s="362" t="s">
        <v>171</v>
      </c>
      <c r="AA27" s="363"/>
      <c r="AB27" s="363"/>
      <c r="AC27" s="363"/>
      <c r="AD27" s="363"/>
      <c r="AE27" s="363"/>
      <c r="AF27" s="363"/>
      <c r="AG27" s="364"/>
      <c r="AH27" s="359">
        <v>12107</v>
      </c>
      <c r="AI27" s="360"/>
      <c r="AJ27" s="360"/>
      <c r="AK27" s="360"/>
      <c r="AL27" s="361"/>
      <c r="AM27" s="359">
        <v>40862838</v>
      </c>
      <c r="AN27" s="360"/>
      <c r="AO27" s="360"/>
      <c r="AP27" s="360"/>
      <c r="AQ27" s="360"/>
      <c r="AR27" s="361"/>
      <c r="AS27" s="359">
        <v>3375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20642806</v>
      </c>
      <c r="BO27" s="441"/>
      <c r="BP27" s="441"/>
      <c r="BQ27" s="441"/>
      <c r="BR27" s="441"/>
      <c r="BS27" s="441"/>
      <c r="BT27" s="441"/>
      <c r="BU27" s="442"/>
      <c r="BV27" s="440">
        <v>20642806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8440</v>
      </c>
      <c r="R28" s="360"/>
      <c r="S28" s="360"/>
      <c r="T28" s="360"/>
      <c r="U28" s="360"/>
      <c r="V28" s="361"/>
      <c r="W28" s="449"/>
      <c r="X28" s="386"/>
      <c r="Y28" s="387"/>
      <c r="Z28" s="362" t="s">
        <v>174</v>
      </c>
      <c r="AA28" s="363"/>
      <c r="AB28" s="363"/>
      <c r="AC28" s="363"/>
      <c r="AD28" s="363"/>
      <c r="AE28" s="363"/>
      <c r="AF28" s="363"/>
      <c r="AG28" s="364"/>
      <c r="AH28" s="359">
        <v>752</v>
      </c>
      <c r="AI28" s="360"/>
      <c r="AJ28" s="360"/>
      <c r="AK28" s="360"/>
      <c r="AL28" s="361"/>
      <c r="AM28" s="359">
        <v>2048448</v>
      </c>
      <c r="AN28" s="360"/>
      <c r="AO28" s="360"/>
      <c r="AP28" s="360"/>
      <c r="AQ28" s="360"/>
      <c r="AR28" s="361"/>
      <c r="AS28" s="359">
        <v>2724</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286949273</v>
      </c>
      <c r="BO28" s="436"/>
      <c r="BP28" s="436"/>
      <c r="BQ28" s="436"/>
      <c r="BR28" s="436"/>
      <c r="BS28" s="436"/>
      <c r="BT28" s="436"/>
      <c r="BU28" s="437"/>
      <c r="BV28" s="435">
        <v>268796273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79</v>
      </c>
      <c r="M29" s="360"/>
      <c r="N29" s="360"/>
      <c r="O29" s="360"/>
      <c r="P29" s="361"/>
      <c r="Q29" s="359">
        <v>7740</v>
      </c>
      <c r="R29" s="360"/>
      <c r="S29" s="360"/>
      <c r="T29" s="360"/>
      <c r="U29" s="360"/>
      <c r="V29" s="361"/>
      <c r="W29" s="450"/>
      <c r="X29" s="451"/>
      <c r="Y29" s="452"/>
      <c r="Z29" s="362" t="s">
        <v>177</v>
      </c>
      <c r="AA29" s="363"/>
      <c r="AB29" s="363"/>
      <c r="AC29" s="363"/>
      <c r="AD29" s="363"/>
      <c r="AE29" s="363"/>
      <c r="AF29" s="363"/>
      <c r="AG29" s="364"/>
      <c r="AH29" s="359">
        <v>33745</v>
      </c>
      <c r="AI29" s="360"/>
      <c r="AJ29" s="360"/>
      <c r="AK29" s="360"/>
      <c r="AL29" s="361"/>
      <c r="AM29" s="359">
        <v>107093964</v>
      </c>
      <c r="AN29" s="360"/>
      <c r="AO29" s="360"/>
      <c r="AP29" s="360"/>
      <c r="AQ29" s="360"/>
      <c r="AR29" s="361"/>
      <c r="AS29" s="359">
        <v>3174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121</v>
      </c>
      <c r="BO29" s="407"/>
      <c r="BP29" s="407"/>
      <c r="BQ29" s="407"/>
      <c r="BR29" s="407"/>
      <c r="BS29" s="407"/>
      <c r="BT29" s="407"/>
      <c r="BU29" s="408"/>
      <c r="BV29" s="406" t="s">
        <v>121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69799658</v>
      </c>
      <c r="BO30" s="441"/>
      <c r="BP30" s="441"/>
      <c r="BQ30" s="441"/>
      <c r="BR30" s="441"/>
      <c r="BS30" s="441"/>
      <c r="BT30" s="441"/>
      <c r="BU30" s="442"/>
      <c r="BV30" s="440">
        <v>64318630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駐車場事業会計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IF('各会計、関係団体の財政状況及び健全化判断比率'!B37="","",'各会計、関係団体の財政状況及び健全化判断比率'!B37)</f>
        <v>食肉市場事業会計</v>
      </c>
      <c r="BH34" s="355"/>
      <c r="BI34" s="355"/>
      <c r="BJ34" s="355"/>
      <c r="BK34" s="355"/>
      <c r="BL34" s="355"/>
      <c r="BM34" s="355"/>
      <c r="BN34" s="355"/>
      <c r="BO34" s="355"/>
      <c r="BP34" s="355"/>
      <c r="BQ34" s="355"/>
      <c r="BR34" s="355"/>
      <c r="BS34" s="355"/>
      <c r="BT34" s="355"/>
      <c r="BU34" s="355"/>
      <c r="BV34" s="163"/>
      <c r="BW34" s="354">
        <f>IF(BY34="","",MAX(C34:D43,U34:V43,AM34:AN43,BE34:BF43)+1)</f>
        <v>15</v>
      </c>
      <c r="BX34" s="354"/>
      <c r="BY34" s="355" t="str">
        <f>IF('各会計、関係団体の財政状況及び健全化判断比率'!B68="","",'各会計、関係団体の財政状況及び健全化判断比率'!B68)</f>
        <v>関西広域連合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大阪市高速電気軌道（株）</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母子父子寡婦福祉貸付資金会計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国民健康保険事業会計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IF('各会計、関係団体の財政状況及び健全化判断比率'!B33="","",'各会計、関係団体の財政状況及び健全化判断比率'!B33)</f>
        <v>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16</v>
      </c>
      <c r="BX35" s="354"/>
      <c r="BY35" s="355" t="str">
        <f>IF('各会計、関係団体の財政状況及び健全化判断比率'!B69="","",'各会計、関係団体の財政状況及び健全化判断比率'!B69)</f>
        <v>大阪府後期高齢者医療広域連合（一般会計）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（株）大阪メトロサービス</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心身障害者扶養共済事業会計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介護保険事業会計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IF('各会計、関係団体の財政状況及び健全化判断比率'!B34="","",'各会計、関係団体の財政状況及び健全化判断比率'!B34)</f>
        <v>中央卸売市場事業会計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17</v>
      </c>
      <c r="BX36" s="354"/>
      <c r="BY36" s="355" t="str">
        <f>IF('各会計、関係団体の財政状況及び健全化判断比率'!B70="","",'各会計、関係団体の財政状況及び健全化判断比率'!B70)</f>
        <v>大阪府後期高齢者医療広域連合（後期高齢者医療特別会計）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大阪地下街（株）</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公債費会計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後期高齢者医療事業会計</v>
      </c>
      <c r="X37" s="355"/>
      <c r="Y37" s="355"/>
      <c r="Z37" s="355"/>
      <c r="AA37" s="355"/>
      <c r="AB37" s="355"/>
      <c r="AC37" s="355"/>
      <c r="AD37" s="355"/>
      <c r="AE37" s="355"/>
      <c r="AF37" s="355"/>
      <c r="AG37" s="355"/>
      <c r="AH37" s="355"/>
      <c r="AI37" s="355"/>
      <c r="AJ37" s="355"/>
      <c r="AK37" s="355"/>
      <c r="AL37" s="163"/>
      <c r="AM37" s="354">
        <f t="shared" si="0"/>
        <v>12</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18</v>
      </c>
      <c r="BX37" s="354"/>
      <c r="BY37" s="355" t="str">
        <f>IF('各会計、関係団体の財政状況及び健全化判断比率'!B71="","",'各会計、関係団体の財政状況及び健全化判断比率'!B71)</f>
        <v xml:space="preserve">淀川左岸水防事務組合  </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（株）大阪メトロアドエラ</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13</v>
      </c>
      <c r="AN38" s="354"/>
      <c r="AO38" s="355" t="str">
        <f>IF('各会計、関係団体の財政状況及び健全化判断比率'!B36="","",'各会計、関係団体の財政状況及び健全化判断比率'!B36)</f>
        <v>港営事業会計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19</v>
      </c>
      <c r="BX38" s="354"/>
      <c r="BY38" s="355" t="str">
        <f>IF('各会計、関係団体の財政状況及び健全化判断比率'!B72="","",'各会計、関係団体の財政状況及び健全化判断比率'!B72)</f>
        <v>淀川右岸水防事務組合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ＴＵＣＫＮＡＬ（株）</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20</v>
      </c>
      <c r="BX39" s="354"/>
      <c r="BY39" s="355" t="str">
        <f>IF('各会計、関係団体の財政状況及び健全化判断比率'!B73="","",'各会計、関係団体の財政状況及び健全化判断比率'!B73)</f>
        <v>大和川右岸水防事務組合</v>
      </c>
      <c r="BZ39" s="355"/>
      <c r="CA39" s="355"/>
      <c r="CB39" s="355"/>
      <c r="CC39" s="355"/>
      <c r="CD39" s="355"/>
      <c r="CE39" s="355"/>
      <c r="CF39" s="355"/>
      <c r="CG39" s="355"/>
      <c r="CH39" s="355"/>
      <c r="CI39" s="355"/>
      <c r="CJ39" s="355"/>
      <c r="CK39" s="355"/>
      <c r="CL39" s="355"/>
      <c r="CM39" s="355"/>
      <c r="CN39" s="163"/>
      <c r="CO39" s="354">
        <f t="shared" si="3"/>
        <v>27</v>
      </c>
      <c r="CP39" s="354"/>
      <c r="CQ39" s="355" t="str">
        <f>IF('各会計、関係団体の財政状況及び健全化判断比率'!BS12="","",'各会計、関係団体の財政状況及び健全化判断比率'!BS12)</f>
        <v>大阪メトロビジネスアソシエイト（株）</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21</v>
      </c>
      <c r="BX40" s="354"/>
      <c r="BY40" s="355" t="str">
        <f>IF('各会計、関係団体の財政状況及び健全化判断比率'!B74="","",'各会計、関係団体の財政状況及び健全化判断比率'!B74)</f>
        <v>大阪広域環境施設組合</v>
      </c>
      <c r="BZ40" s="355"/>
      <c r="CA40" s="355"/>
      <c r="CB40" s="355"/>
      <c r="CC40" s="355"/>
      <c r="CD40" s="355"/>
      <c r="CE40" s="355"/>
      <c r="CF40" s="355"/>
      <c r="CG40" s="355"/>
      <c r="CH40" s="355"/>
      <c r="CI40" s="355"/>
      <c r="CJ40" s="355"/>
      <c r="CK40" s="355"/>
      <c r="CL40" s="355"/>
      <c r="CM40" s="355"/>
      <c r="CN40" s="163"/>
      <c r="CO40" s="354">
        <f t="shared" si="3"/>
        <v>28</v>
      </c>
      <c r="CP40" s="354"/>
      <c r="CQ40" s="355" t="str">
        <f>IF('各会計、関係団体の財政状況及び健全化判断比率'!BS13="","",'各会計、関係団体の財政状況及び健全化判断比率'!BS13)</f>
        <v>（株）交通電業社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29</v>
      </c>
      <c r="CP41" s="354"/>
      <c r="CQ41" s="355" t="str">
        <f>IF('各会計、関係団体の財政状況及び健全化判断比率'!BS14="","",'各会計、関係団体の財政状況及び健全化判断比率'!BS14)</f>
        <v>OMタクシー（株）</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30</v>
      </c>
      <c r="CP42" s="354"/>
      <c r="CQ42" s="355" t="str">
        <f>IF('各会計、関係団体の財政状況及び健全化判断比率'!BS15="","",'各会計、関係団体の財政状況及び健全化判断比率'!BS15)</f>
        <v>OMタクシー第２（株）</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31</v>
      </c>
      <c r="CP43" s="354"/>
      <c r="CQ43" s="355" t="str">
        <f>IF('各会計、関係団体の財政状況及び健全化判断比率'!BS16="","",'各会計、関係団体の財政状況及び健全化判断比率'!BS16)</f>
        <v>大阪シティバス（株）</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eoDRlQvUefQ8zMCTL3kp+AHIsX1uCfp8f8N4NdsYXbMCJ3ERILA6O7+1SvaxHNZCSlQsnjtWZtMFeOE4rh5nQ==" saltValue="PStDChjAiLbKLr9s/xpp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538</v>
      </c>
      <c r="D34" s="1136"/>
      <c r="E34" s="1137"/>
      <c r="F34" s="32">
        <v>4.55</v>
      </c>
      <c r="G34" s="33">
        <v>4.4000000000000004</v>
      </c>
      <c r="H34" s="33">
        <v>4.4400000000000004</v>
      </c>
      <c r="I34" s="33">
        <v>4.54</v>
      </c>
      <c r="J34" s="34">
        <v>4.2699999999999996</v>
      </c>
      <c r="K34" s="22"/>
      <c r="L34" s="22"/>
      <c r="M34" s="22"/>
      <c r="N34" s="22"/>
      <c r="O34" s="22"/>
      <c r="P34" s="22"/>
    </row>
    <row r="35" spans="1:16" ht="39" customHeight="1" x14ac:dyDescent="0.2">
      <c r="A35" s="22"/>
      <c r="B35" s="35"/>
      <c r="C35" s="1132" t="s">
        <v>539</v>
      </c>
      <c r="D35" s="1132"/>
      <c r="E35" s="1133"/>
      <c r="F35" s="36">
        <v>3.95</v>
      </c>
      <c r="G35" s="37">
        <v>3.33</v>
      </c>
      <c r="H35" s="37">
        <v>3.3</v>
      </c>
      <c r="I35" s="37">
        <v>4.29</v>
      </c>
      <c r="J35" s="38">
        <v>4.0599999999999996</v>
      </c>
      <c r="K35" s="22"/>
      <c r="L35" s="22"/>
      <c r="M35" s="22"/>
      <c r="N35" s="22"/>
      <c r="O35" s="22"/>
      <c r="P35" s="22"/>
    </row>
    <row r="36" spans="1:16" ht="39" customHeight="1" x14ac:dyDescent="0.2">
      <c r="A36" s="22"/>
      <c r="B36" s="35"/>
      <c r="C36" s="1132" t="s">
        <v>540</v>
      </c>
      <c r="D36" s="1132"/>
      <c r="E36" s="1133"/>
      <c r="F36" s="36">
        <v>1.5</v>
      </c>
      <c r="G36" s="37">
        <v>3.42</v>
      </c>
      <c r="H36" s="37">
        <v>2.95</v>
      </c>
      <c r="I36" s="37">
        <v>1.84</v>
      </c>
      <c r="J36" s="38">
        <v>2.25</v>
      </c>
      <c r="K36" s="22"/>
      <c r="L36" s="22"/>
      <c r="M36" s="22"/>
      <c r="N36" s="22"/>
      <c r="O36" s="22"/>
      <c r="P36" s="22"/>
    </row>
    <row r="37" spans="1:16" ht="39" customHeight="1" x14ac:dyDescent="0.2">
      <c r="A37" s="22"/>
      <c r="B37" s="35"/>
      <c r="C37" s="1132" t="s">
        <v>541</v>
      </c>
      <c r="D37" s="1132"/>
      <c r="E37" s="1133"/>
      <c r="F37" s="36">
        <v>1.01</v>
      </c>
      <c r="G37" s="37">
        <v>1</v>
      </c>
      <c r="H37" s="37">
        <v>1.08</v>
      </c>
      <c r="I37" s="37">
        <v>1.07</v>
      </c>
      <c r="J37" s="38">
        <v>1.06</v>
      </c>
      <c r="K37" s="22"/>
      <c r="L37" s="22"/>
      <c r="M37" s="22"/>
      <c r="N37" s="22"/>
      <c r="O37" s="22"/>
      <c r="P37" s="22"/>
    </row>
    <row r="38" spans="1:16" ht="39" customHeight="1" x14ac:dyDescent="0.2">
      <c r="A38" s="22"/>
      <c r="B38" s="35"/>
      <c r="C38" s="1132" t="s">
        <v>542</v>
      </c>
      <c r="D38" s="1132"/>
      <c r="E38" s="1133"/>
      <c r="F38" s="36">
        <v>0.44</v>
      </c>
      <c r="G38" s="37">
        <v>0.13</v>
      </c>
      <c r="H38" s="37">
        <v>0.06</v>
      </c>
      <c r="I38" s="37">
        <v>0.02</v>
      </c>
      <c r="J38" s="38">
        <v>0.56999999999999995</v>
      </c>
      <c r="K38" s="22"/>
      <c r="L38" s="22"/>
      <c r="M38" s="22"/>
      <c r="N38" s="22"/>
      <c r="O38" s="22"/>
      <c r="P38" s="22"/>
    </row>
    <row r="39" spans="1:16" ht="39" customHeight="1" x14ac:dyDescent="0.2">
      <c r="A39" s="22"/>
      <c r="B39" s="35"/>
      <c r="C39" s="1132" t="s">
        <v>543</v>
      </c>
      <c r="D39" s="1132"/>
      <c r="E39" s="1133"/>
      <c r="F39" s="36">
        <v>0.7</v>
      </c>
      <c r="G39" s="37">
        <v>0.7</v>
      </c>
      <c r="H39" s="37">
        <v>0.66</v>
      </c>
      <c r="I39" s="37">
        <v>0.44</v>
      </c>
      <c r="J39" s="38">
        <v>0.28999999999999998</v>
      </c>
      <c r="K39" s="22"/>
      <c r="L39" s="22"/>
      <c r="M39" s="22"/>
      <c r="N39" s="22"/>
      <c r="O39" s="22"/>
      <c r="P39" s="22"/>
    </row>
    <row r="40" spans="1:16" ht="39" customHeight="1" x14ac:dyDescent="0.2">
      <c r="A40" s="22"/>
      <c r="B40" s="35"/>
      <c r="C40" s="1132" t="s">
        <v>544</v>
      </c>
      <c r="D40" s="1132"/>
      <c r="E40" s="1133"/>
      <c r="F40" s="36">
        <v>0.18</v>
      </c>
      <c r="G40" s="37">
        <v>0.18</v>
      </c>
      <c r="H40" s="37">
        <v>0.3</v>
      </c>
      <c r="I40" s="37">
        <v>0.32</v>
      </c>
      <c r="J40" s="38">
        <v>0.25</v>
      </c>
      <c r="K40" s="22"/>
      <c r="L40" s="22"/>
      <c r="M40" s="22"/>
      <c r="N40" s="22"/>
      <c r="O40" s="22"/>
      <c r="P40" s="22"/>
    </row>
    <row r="41" spans="1:16" ht="39" customHeight="1" x14ac:dyDescent="0.2">
      <c r="A41" s="22"/>
      <c r="B41" s="35"/>
      <c r="C41" s="1132" t="s">
        <v>545</v>
      </c>
      <c r="D41" s="1132"/>
      <c r="E41" s="1133"/>
      <c r="F41" s="36">
        <v>0.01</v>
      </c>
      <c r="G41" s="37">
        <v>0</v>
      </c>
      <c r="H41" s="37">
        <v>0</v>
      </c>
      <c r="I41" s="37">
        <v>0.04</v>
      </c>
      <c r="J41" s="38">
        <v>0.03</v>
      </c>
      <c r="K41" s="22"/>
      <c r="L41" s="22"/>
      <c r="M41" s="22"/>
      <c r="N41" s="22"/>
      <c r="O41" s="22"/>
      <c r="P41" s="22"/>
    </row>
    <row r="42" spans="1:16" ht="39" customHeight="1" x14ac:dyDescent="0.2">
      <c r="A42" s="22"/>
      <c r="B42" s="39"/>
      <c r="C42" s="1132" t="s">
        <v>546</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547</v>
      </c>
      <c r="D43" s="1134"/>
      <c r="E43" s="1135"/>
      <c r="F43" s="41">
        <v>0.35</v>
      </c>
      <c r="G43" s="42">
        <v>0.26</v>
      </c>
      <c r="H43" s="42">
        <v>0.59</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om1G0qW6fxRuhAAUSy77nyai7R/L0n6p1wL8kvFGyO61T7cN75en6XTrgG3RC9ZmXiMQil9kv7Z+VxUe1dsYQ==" saltValue="li5snGNF0+cjxHQSfdIk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85236</v>
      </c>
      <c r="L45" s="58">
        <v>85463</v>
      </c>
      <c r="M45" s="58">
        <v>85586</v>
      </c>
      <c r="N45" s="58">
        <v>84346</v>
      </c>
      <c r="O45" s="59">
        <v>81726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495</v>
      </c>
      <c r="L46" s="62" t="s">
        <v>495</v>
      </c>
      <c r="M46" s="62" t="s">
        <v>495</v>
      </c>
      <c r="N46" s="62" t="s">
        <v>495</v>
      </c>
      <c r="O46" s="63" t="s">
        <v>495</v>
      </c>
      <c r="P46" s="46"/>
      <c r="Q46" s="46"/>
      <c r="R46" s="46"/>
      <c r="S46" s="46"/>
      <c r="T46" s="46"/>
      <c r="U46" s="46"/>
    </row>
    <row r="47" spans="1:21" ht="30.75" customHeight="1" x14ac:dyDescent="0.2">
      <c r="A47" s="46"/>
      <c r="B47" s="1163"/>
      <c r="C47" s="1164"/>
      <c r="D47" s="60"/>
      <c r="E47" s="1140" t="s">
        <v>12</v>
      </c>
      <c r="F47" s="1140"/>
      <c r="G47" s="1140"/>
      <c r="H47" s="1140"/>
      <c r="I47" s="1140"/>
      <c r="J47" s="1141"/>
      <c r="K47" s="61">
        <v>78418</v>
      </c>
      <c r="L47" s="62">
        <v>73890</v>
      </c>
      <c r="M47" s="62">
        <v>68476</v>
      </c>
      <c r="N47" s="62">
        <v>63918</v>
      </c>
      <c r="O47" s="63">
        <v>57033</v>
      </c>
      <c r="P47" s="46"/>
      <c r="Q47" s="46"/>
      <c r="R47" s="46"/>
      <c r="S47" s="46"/>
      <c r="T47" s="46"/>
      <c r="U47" s="46"/>
    </row>
    <row r="48" spans="1:21" ht="30.75" customHeight="1" x14ac:dyDescent="0.2">
      <c r="A48" s="46"/>
      <c r="B48" s="1163"/>
      <c r="C48" s="1164"/>
      <c r="D48" s="60"/>
      <c r="E48" s="1140" t="s">
        <v>13</v>
      </c>
      <c r="F48" s="1140"/>
      <c r="G48" s="1140"/>
      <c r="H48" s="1140"/>
      <c r="I48" s="1140"/>
      <c r="J48" s="1141"/>
      <c r="K48" s="61">
        <v>20211</v>
      </c>
      <c r="L48" s="62">
        <v>19394</v>
      </c>
      <c r="M48" s="62">
        <v>18811</v>
      </c>
      <c r="N48" s="62">
        <v>18614</v>
      </c>
      <c r="O48" s="63">
        <v>18490</v>
      </c>
      <c r="P48" s="46"/>
      <c r="Q48" s="46"/>
      <c r="R48" s="46"/>
      <c r="S48" s="46"/>
      <c r="T48" s="46"/>
      <c r="U48" s="46"/>
    </row>
    <row r="49" spans="1:21" ht="30.75" customHeight="1" x14ac:dyDescent="0.2">
      <c r="A49" s="46"/>
      <c r="B49" s="1163"/>
      <c r="C49" s="1164"/>
      <c r="D49" s="60"/>
      <c r="E49" s="1140" t="s">
        <v>14</v>
      </c>
      <c r="F49" s="1140"/>
      <c r="G49" s="1140"/>
      <c r="H49" s="1140"/>
      <c r="I49" s="1140"/>
      <c r="J49" s="1141"/>
      <c r="K49" s="61">
        <v>644</v>
      </c>
      <c r="L49" s="62">
        <v>600</v>
      </c>
      <c r="M49" s="62">
        <v>359</v>
      </c>
      <c r="N49" s="62">
        <v>966</v>
      </c>
      <c r="O49" s="63">
        <v>1071</v>
      </c>
      <c r="P49" s="46"/>
      <c r="Q49" s="46"/>
      <c r="R49" s="46"/>
      <c r="S49" s="46"/>
      <c r="T49" s="46"/>
      <c r="U49" s="46"/>
    </row>
    <row r="50" spans="1:21" ht="30.75" customHeight="1" x14ac:dyDescent="0.2">
      <c r="A50" s="46"/>
      <c r="B50" s="1163"/>
      <c r="C50" s="1164"/>
      <c r="D50" s="60"/>
      <c r="E50" s="1140" t="s">
        <v>15</v>
      </c>
      <c r="F50" s="1140"/>
      <c r="G50" s="1140"/>
      <c r="H50" s="1140"/>
      <c r="I50" s="1140"/>
      <c r="J50" s="1141"/>
      <c r="K50" s="61">
        <v>11126</v>
      </c>
      <c r="L50" s="62">
        <v>11259</v>
      </c>
      <c r="M50" s="62">
        <v>11286</v>
      </c>
      <c r="N50" s="62">
        <v>12367</v>
      </c>
      <c r="O50" s="63">
        <v>5529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495</v>
      </c>
      <c r="L51" s="62" t="s">
        <v>495</v>
      </c>
      <c r="M51" s="62" t="s">
        <v>495</v>
      </c>
      <c r="N51" s="62" t="s">
        <v>495</v>
      </c>
      <c r="O51" s="63" t="s">
        <v>495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181883</v>
      </c>
      <c r="L52" s="62">
        <v>179749</v>
      </c>
      <c r="M52" s="62">
        <v>178722</v>
      </c>
      <c r="N52" s="62">
        <v>174994</v>
      </c>
      <c r="O52" s="63">
        <v>171149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13752</v>
      </c>
      <c r="L53" s="67">
        <v>10857</v>
      </c>
      <c r="M53" s="67">
        <v>5796</v>
      </c>
      <c r="N53" s="67">
        <v>5217</v>
      </c>
      <c r="O53" s="68">
        <v>-7300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v>83093</v>
      </c>
      <c r="L58" s="82">
        <v>55272</v>
      </c>
      <c r="M58" s="82">
        <v>69276</v>
      </c>
      <c r="N58" s="82">
        <v>76638</v>
      </c>
      <c r="O58" s="83">
        <v>55157</v>
      </c>
    </row>
    <row r="59" spans="1:21" ht="31.5" customHeight="1" x14ac:dyDescent="0.2">
      <c r="B59" s="1148"/>
      <c r="C59" s="1149"/>
      <c r="D59" s="1155" t="s">
        <v>26</v>
      </c>
      <c r="E59" s="1156"/>
      <c r="F59" s="1156"/>
      <c r="G59" s="1156"/>
      <c r="H59" s="1156"/>
      <c r="I59" s="1156"/>
      <c r="J59" s="1157"/>
      <c r="K59" s="84">
        <v>623985</v>
      </c>
      <c r="L59" s="85">
        <v>576027</v>
      </c>
      <c r="M59" s="85">
        <v>557468</v>
      </c>
      <c r="N59" s="85">
        <v>566855</v>
      </c>
      <c r="O59" s="86">
        <v>560075</v>
      </c>
    </row>
    <row r="60" spans="1:21" ht="31.5" customHeight="1" thickBot="1" x14ac:dyDescent="0.25">
      <c r="B60" s="1150"/>
      <c r="C60" s="1151"/>
      <c r="D60" s="1158" t="s">
        <v>27</v>
      </c>
      <c r="E60" s="1159"/>
      <c r="F60" s="1159"/>
      <c r="G60" s="1159"/>
      <c r="H60" s="1159"/>
      <c r="I60" s="1159"/>
      <c r="J60" s="1160"/>
      <c r="K60" s="87">
        <v>441810</v>
      </c>
      <c r="L60" s="88">
        <v>425206</v>
      </c>
      <c r="M60" s="88">
        <v>429613</v>
      </c>
      <c r="N60" s="88">
        <v>427313</v>
      </c>
      <c r="O60" s="89">
        <v>415187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wCfaVm9+zS7CwVPqVCw0ALhjFHt8X9f8sEifnAsdPxLuTQF28x9Kg2jdR5TmFbijOlCZfhHRxlNd9FarVkGFg==" saltValue="oXNyIsUY8Gyh4MREdfoQ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3" zoomScaleNormal="83"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81" t="s">
        <v>30</v>
      </c>
      <c r="C41" s="1182"/>
      <c r="D41" s="103"/>
      <c r="E41" s="1183" t="s">
        <v>31</v>
      </c>
      <c r="F41" s="1183"/>
      <c r="G41" s="1183"/>
      <c r="H41" s="1184"/>
      <c r="I41" s="330">
        <v>2454823</v>
      </c>
      <c r="J41" s="331">
        <v>2360740</v>
      </c>
      <c r="K41" s="331">
        <v>2235121</v>
      </c>
      <c r="L41" s="331">
        <v>2107900</v>
      </c>
      <c r="M41" s="332">
        <v>1999665</v>
      </c>
    </row>
    <row r="42" spans="2:13" ht="27.75" customHeight="1" x14ac:dyDescent="0.2">
      <c r="B42" s="1171"/>
      <c r="C42" s="1172"/>
      <c r="D42" s="104"/>
      <c r="E42" s="1175" t="s">
        <v>32</v>
      </c>
      <c r="F42" s="1175"/>
      <c r="G42" s="1175"/>
      <c r="H42" s="1176"/>
      <c r="I42" s="333">
        <v>77408</v>
      </c>
      <c r="J42" s="334">
        <v>66268</v>
      </c>
      <c r="K42" s="334">
        <v>55728</v>
      </c>
      <c r="L42" s="334">
        <v>43707</v>
      </c>
      <c r="M42" s="335">
        <v>38255</v>
      </c>
    </row>
    <row r="43" spans="2:13" ht="27.75" customHeight="1" x14ac:dyDescent="0.2">
      <c r="B43" s="1171"/>
      <c r="C43" s="1172"/>
      <c r="D43" s="104"/>
      <c r="E43" s="1175" t="s">
        <v>33</v>
      </c>
      <c r="F43" s="1175"/>
      <c r="G43" s="1175"/>
      <c r="H43" s="1176"/>
      <c r="I43" s="333">
        <v>282245</v>
      </c>
      <c r="J43" s="334">
        <v>280491</v>
      </c>
      <c r="K43" s="334">
        <v>284093</v>
      </c>
      <c r="L43" s="334">
        <v>284363</v>
      </c>
      <c r="M43" s="335">
        <v>278820</v>
      </c>
    </row>
    <row r="44" spans="2:13" ht="27.75" customHeight="1" x14ac:dyDescent="0.2">
      <c r="B44" s="1171"/>
      <c r="C44" s="1172"/>
      <c r="D44" s="104"/>
      <c r="E44" s="1175" t="s">
        <v>34</v>
      </c>
      <c r="F44" s="1175"/>
      <c r="G44" s="1175"/>
      <c r="H44" s="1176"/>
      <c r="I44" s="333">
        <v>8515</v>
      </c>
      <c r="J44" s="334">
        <v>7959</v>
      </c>
      <c r="K44" s="334">
        <v>8330</v>
      </c>
      <c r="L44" s="334">
        <v>7942</v>
      </c>
      <c r="M44" s="335">
        <v>7887</v>
      </c>
    </row>
    <row r="45" spans="2:13" ht="27.75" customHeight="1" x14ac:dyDescent="0.2">
      <c r="B45" s="1171"/>
      <c r="C45" s="1172"/>
      <c r="D45" s="104"/>
      <c r="E45" s="1175" t="s">
        <v>35</v>
      </c>
      <c r="F45" s="1175"/>
      <c r="G45" s="1175"/>
      <c r="H45" s="1176"/>
      <c r="I45" s="333">
        <v>229242</v>
      </c>
      <c r="J45" s="334">
        <v>216730</v>
      </c>
      <c r="K45" s="334">
        <v>216488</v>
      </c>
      <c r="L45" s="334">
        <v>225664</v>
      </c>
      <c r="M45" s="335">
        <v>226857</v>
      </c>
    </row>
    <row r="46" spans="2:13" ht="27.75" customHeight="1" x14ac:dyDescent="0.2">
      <c r="B46" s="1171"/>
      <c r="C46" s="1172"/>
      <c r="D46" s="105"/>
      <c r="E46" s="1175" t="s">
        <v>36</v>
      </c>
      <c r="F46" s="1175"/>
      <c r="G46" s="1175"/>
      <c r="H46" s="1176"/>
      <c r="I46" s="333">
        <v>25578</v>
      </c>
      <c r="J46" s="334">
        <v>23832</v>
      </c>
      <c r="K46" s="334">
        <v>22085</v>
      </c>
      <c r="L46" s="334">
        <v>20933</v>
      </c>
      <c r="M46" s="335">
        <v>18590</v>
      </c>
    </row>
    <row r="47" spans="2:13" ht="27.75" customHeight="1" x14ac:dyDescent="0.2">
      <c r="B47" s="1171"/>
      <c r="C47" s="1172"/>
      <c r="D47" s="106"/>
      <c r="E47" s="1185" t="s">
        <v>37</v>
      </c>
      <c r="F47" s="1186"/>
      <c r="G47" s="1186"/>
      <c r="H47" s="1187"/>
      <c r="I47" s="333" t="s">
        <v>495</v>
      </c>
      <c r="J47" s="334" t="s">
        <v>495</v>
      </c>
      <c r="K47" s="334" t="s">
        <v>495</v>
      </c>
      <c r="L47" s="334" t="s">
        <v>495</v>
      </c>
      <c r="M47" s="335" t="s">
        <v>495</v>
      </c>
    </row>
    <row r="48" spans="2:13" ht="27.75" customHeight="1" x14ac:dyDescent="0.2">
      <c r="B48" s="1171"/>
      <c r="C48" s="1172"/>
      <c r="D48" s="104"/>
      <c r="E48" s="1175" t="s">
        <v>38</v>
      </c>
      <c r="F48" s="1175"/>
      <c r="G48" s="1175"/>
      <c r="H48" s="1176"/>
      <c r="I48" s="333" t="s">
        <v>495</v>
      </c>
      <c r="J48" s="334" t="s">
        <v>495</v>
      </c>
      <c r="K48" s="334" t="s">
        <v>495</v>
      </c>
      <c r="L48" s="334" t="s">
        <v>495</v>
      </c>
      <c r="M48" s="335" t="s">
        <v>495</v>
      </c>
    </row>
    <row r="49" spans="2:13" ht="27.75" customHeight="1" x14ac:dyDescent="0.2">
      <c r="B49" s="1173"/>
      <c r="C49" s="1174"/>
      <c r="D49" s="104"/>
      <c r="E49" s="1175" t="s">
        <v>39</v>
      </c>
      <c r="F49" s="1175"/>
      <c r="G49" s="1175"/>
      <c r="H49" s="1176"/>
      <c r="I49" s="333" t="s">
        <v>495</v>
      </c>
      <c r="J49" s="334" t="s">
        <v>495</v>
      </c>
      <c r="K49" s="334" t="s">
        <v>495</v>
      </c>
      <c r="L49" s="334" t="s">
        <v>495</v>
      </c>
      <c r="M49" s="335" t="s">
        <v>495</v>
      </c>
    </row>
    <row r="50" spans="2:13" ht="27.75" customHeight="1" x14ac:dyDescent="0.2">
      <c r="B50" s="1169" t="s">
        <v>40</v>
      </c>
      <c r="C50" s="1170"/>
      <c r="D50" s="107"/>
      <c r="E50" s="1175" t="s">
        <v>41</v>
      </c>
      <c r="F50" s="1175"/>
      <c r="G50" s="1175"/>
      <c r="H50" s="1176"/>
      <c r="I50" s="333">
        <v>897658</v>
      </c>
      <c r="J50" s="334">
        <v>908767</v>
      </c>
      <c r="K50" s="334">
        <v>932391</v>
      </c>
      <c r="L50" s="334">
        <v>941636</v>
      </c>
      <c r="M50" s="335">
        <v>924723</v>
      </c>
    </row>
    <row r="51" spans="2:13" ht="27.75" customHeight="1" x14ac:dyDescent="0.2">
      <c r="B51" s="1171"/>
      <c r="C51" s="1172"/>
      <c r="D51" s="104"/>
      <c r="E51" s="1175" t="s">
        <v>42</v>
      </c>
      <c r="F51" s="1175"/>
      <c r="G51" s="1175"/>
      <c r="H51" s="1176"/>
      <c r="I51" s="333">
        <v>786137</v>
      </c>
      <c r="J51" s="334">
        <v>819578</v>
      </c>
      <c r="K51" s="334">
        <v>855139</v>
      </c>
      <c r="L51" s="334">
        <v>885901</v>
      </c>
      <c r="M51" s="335">
        <v>919944</v>
      </c>
    </row>
    <row r="52" spans="2:13" ht="27.75" customHeight="1" x14ac:dyDescent="0.2">
      <c r="B52" s="1173"/>
      <c r="C52" s="1174"/>
      <c r="D52" s="104"/>
      <c r="E52" s="1175" t="s">
        <v>43</v>
      </c>
      <c r="F52" s="1175"/>
      <c r="G52" s="1175"/>
      <c r="H52" s="1176"/>
      <c r="I52" s="333">
        <v>1353105</v>
      </c>
      <c r="J52" s="334">
        <v>1365738</v>
      </c>
      <c r="K52" s="334">
        <v>1342444</v>
      </c>
      <c r="L52" s="334">
        <v>1316350</v>
      </c>
      <c r="M52" s="335">
        <v>1264070</v>
      </c>
    </row>
    <row r="53" spans="2:13" ht="27.75" customHeight="1" thickBot="1" x14ac:dyDescent="0.25">
      <c r="B53" s="1177" t="s">
        <v>19</v>
      </c>
      <c r="C53" s="1178"/>
      <c r="D53" s="108"/>
      <c r="E53" s="1179" t="s">
        <v>44</v>
      </c>
      <c r="F53" s="1179"/>
      <c r="G53" s="1179"/>
      <c r="H53" s="1180"/>
      <c r="I53" s="336">
        <v>40910</v>
      </c>
      <c r="J53" s="337">
        <v>-138063</v>
      </c>
      <c r="K53" s="337">
        <v>-308129</v>
      </c>
      <c r="L53" s="337">
        <v>-453379</v>
      </c>
      <c r="M53" s="338">
        <v>-538662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zGtUBNeeDJAnhyzoUKdnwIXKE6u16/7WUOtmJXswxh/SkzUWOIaiHiUHYtYTllhn84Q9nCEH71eXhgJUggu2g==" saltValue="9FRHffX8gdJjGYUzM6e4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535</v>
      </c>
      <c r="G54" s="117" t="s">
        <v>536</v>
      </c>
      <c r="H54" s="118" t="s">
        <v>537</v>
      </c>
    </row>
    <row r="55" spans="2:8" ht="52.5" customHeight="1" x14ac:dyDescent="0.2">
      <c r="B55" s="119"/>
      <c r="C55" s="1196" t="s">
        <v>46</v>
      </c>
      <c r="D55" s="1196"/>
      <c r="E55" s="1197"/>
      <c r="F55" s="339">
        <v>245229</v>
      </c>
      <c r="G55" s="339">
        <v>268796</v>
      </c>
      <c r="H55" s="340">
        <v>286949</v>
      </c>
    </row>
    <row r="56" spans="2:8" ht="52.5" customHeight="1" x14ac:dyDescent="0.2">
      <c r="B56" s="120"/>
      <c r="C56" s="1198" t="s">
        <v>47</v>
      </c>
      <c r="D56" s="1198"/>
      <c r="E56" s="1199"/>
      <c r="F56" s="341" t="s">
        <v>495</v>
      </c>
      <c r="G56" s="341" t="s">
        <v>495</v>
      </c>
      <c r="H56" s="342" t="s">
        <v>495</v>
      </c>
    </row>
    <row r="57" spans="2:8" ht="53.25" customHeight="1" x14ac:dyDescent="0.2">
      <c r="B57" s="120"/>
      <c r="C57" s="1200" t="s">
        <v>48</v>
      </c>
      <c r="D57" s="1200"/>
      <c r="E57" s="1201"/>
      <c r="F57" s="343">
        <v>64460</v>
      </c>
      <c r="G57" s="343">
        <v>64319</v>
      </c>
      <c r="H57" s="344">
        <v>69800</v>
      </c>
    </row>
    <row r="58" spans="2:8" ht="45.75" customHeight="1" x14ac:dyDescent="0.2">
      <c r="B58" s="121"/>
      <c r="C58" s="1188" t="s">
        <v>553</v>
      </c>
      <c r="D58" s="1189"/>
      <c r="E58" s="1190"/>
      <c r="F58" s="345">
        <v>22574</v>
      </c>
      <c r="G58" s="345">
        <v>22659</v>
      </c>
      <c r="H58" s="346">
        <v>22838</v>
      </c>
    </row>
    <row r="59" spans="2:8" ht="45.75" customHeight="1" x14ac:dyDescent="0.2">
      <c r="B59" s="121"/>
      <c r="C59" s="1188" t="s">
        <v>554</v>
      </c>
      <c r="D59" s="1189"/>
      <c r="E59" s="1190"/>
      <c r="F59" s="345">
        <v>19375</v>
      </c>
      <c r="G59" s="345">
        <v>19377</v>
      </c>
      <c r="H59" s="346">
        <v>19396</v>
      </c>
    </row>
    <row r="60" spans="2:8" ht="45.75" customHeight="1" x14ac:dyDescent="0.2">
      <c r="B60" s="121"/>
      <c r="C60" s="1188" t="s">
        <v>555</v>
      </c>
      <c r="D60" s="1189"/>
      <c r="E60" s="1190"/>
      <c r="F60" s="345">
        <v>8030</v>
      </c>
      <c r="G60" s="345">
        <v>7578</v>
      </c>
      <c r="H60" s="346">
        <v>7245</v>
      </c>
    </row>
    <row r="61" spans="2:8" ht="45.75" customHeight="1" x14ac:dyDescent="0.2">
      <c r="B61" s="121"/>
      <c r="C61" s="1188" t="s">
        <v>556</v>
      </c>
      <c r="D61" s="1189"/>
      <c r="E61" s="1190"/>
      <c r="F61" s="345">
        <v>1162</v>
      </c>
      <c r="G61" s="345">
        <v>1129</v>
      </c>
      <c r="H61" s="346">
        <v>6553</v>
      </c>
    </row>
    <row r="62" spans="2:8" ht="45.75" customHeight="1" thickBot="1" x14ac:dyDescent="0.25">
      <c r="B62" s="122"/>
      <c r="C62" s="1191" t="s">
        <v>557</v>
      </c>
      <c r="D62" s="1192"/>
      <c r="E62" s="1193"/>
      <c r="F62" s="347">
        <v>2211</v>
      </c>
      <c r="G62" s="347">
        <v>1996</v>
      </c>
      <c r="H62" s="348">
        <v>1991</v>
      </c>
    </row>
    <row r="63" spans="2:8" ht="52.5" customHeight="1" thickBot="1" x14ac:dyDescent="0.25">
      <c r="B63" s="123"/>
      <c r="C63" s="1194" t="s">
        <v>49</v>
      </c>
      <c r="D63" s="1194"/>
      <c r="E63" s="1195"/>
      <c r="F63" s="349">
        <v>309689</v>
      </c>
      <c r="G63" s="349">
        <v>333115</v>
      </c>
      <c r="H63" s="350">
        <v>356749</v>
      </c>
    </row>
    <row r="64" spans="2:8" ht="13" x14ac:dyDescent="0.2"/>
  </sheetData>
  <sheetProtection algorithmName="SHA-512" hashValue="fv19DOnoYRGruYDgycoFBcEjJ9CpH0yL/jzkhKERDmjjRCGOEfEic0vf1BvSFwBDgfmxQiwEIF6FbAT7iiPuNA==" saltValue="rU7ORblnjLIPBJNIcJa+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532</v>
      </c>
      <c r="G2" s="137"/>
      <c r="H2" s="138"/>
    </row>
    <row r="3" spans="1:8" x14ac:dyDescent="0.2">
      <c r="A3" s="134" t="s">
        <v>525</v>
      </c>
      <c r="B3" s="139"/>
      <c r="C3" s="140"/>
      <c r="D3" s="141">
        <v>64777</v>
      </c>
      <c r="E3" s="142"/>
      <c r="F3" s="143">
        <v>58766</v>
      </c>
      <c r="G3" s="144"/>
      <c r="H3" s="145"/>
    </row>
    <row r="4" spans="1:8" x14ac:dyDescent="0.2">
      <c r="A4" s="146"/>
      <c r="B4" s="147"/>
      <c r="C4" s="148"/>
      <c r="D4" s="149">
        <v>27485</v>
      </c>
      <c r="E4" s="150"/>
      <c r="F4" s="151">
        <v>29363</v>
      </c>
      <c r="G4" s="152"/>
      <c r="H4" s="153"/>
    </row>
    <row r="5" spans="1:8" x14ac:dyDescent="0.2">
      <c r="A5" s="134" t="s">
        <v>527</v>
      </c>
      <c r="B5" s="139"/>
      <c r="C5" s="140"/>
      <c r="D5" s="141">
        <v>78083</v>
      </c>
      <c r="E5" s="142"/>
      <c r="F5" s="143">
        <v>62482</v>
      </c>
      <c r="G5" s="144"/>
      <c r="H5" s="145"/>
    </row>
    <row r="6" spans="1:8" x14ac:dyDescent="0.2">
      <c r="A6" s="146"/>
      <c r="B6" s="147"/>
      <c r="C6" s="148"/>
      <c r="D6" s="149">
        <v>33997</v>
      </c>
      <c r="E6" s="150"/>
      <c r="F6" s="151">
        <v>34626</v>
      </c>
      <c r="G6" s="152"/>
      <c r="H6" s="153"/>
    </row>
    <row r="7" spans="1:8" x14ac:dyDescent="0.2">
      <c r="A7" s="134" t="s">
        <v>528</v>
      </c>
      <c r="B7" s="139"/>
      <c r="C7" s="140"/>
      <c r="D7" s="141">
        <v>77868</v>
      </c>
      <c r="E7" s="142"/>
      <c r="F7" s="143">
        <v>59288</v>
      </c>
      <c r="G7" s="144"/>
      <c r="H7" s="145"/>
    </row>
    <row r="8" spans="1:8" x14ac:dyDescent="0.2">
      <c r="A8" s="146"/>
      <c r="B8" s="147"/>
      <c r="C8" s="148"/>
      <c r="D8" s="149">
        <v>35175</v>
      </c>
      <c r="E8" s="150"/>
      <c r="F8" s="151">
        <v>32670</v>
      </c>
      <c r="G8" s="152"/>
      <c r="H8" s="153"/>
    </row>
    <row r="9" spans="1:8" x14ac:dyDescent="0.2">
      <c r="A9" s="134" t="s">
        <v>529</v>
      </c>
      <c r="B9" s="139"/>
      <c r="C9" s="140"/>
      <c r="D9" s="141">
        <v>83241</v>
      </c>
      <c r="E9" s="142"/>
      <c r="F9" s="143">
        <v>63490</v>
      </c>
      <c r="G9" s="144"/>
      <c r="H9" s="145"/>
    </row>
    <row r="10" spans="1:8" x14ac:dyDescent="0.2">
      <c r="A10" s="146"/>
      <c r="B10" s="147"/>
      <c r="C10" s="148"/>
      <c r="D10" s="149">
        <v>39725</v>
      </c>
      <c r="E10" s="150"/>
      <c r="F10" s="151">
        <v>35347</v>
      </c>
      <c r="G10" s="152"/>
      <c r="H10" s="153"/>
    </row>
    <row r="11" spans="1:8" x14ac:dyDescent="0.2">
      <c r="A11" s="134" t="s">
        <v>530</v>
      </c>
      <c r="B11" s="139"/>
      <c r="C11" s="140"/>
      <c r="D11" s="141">
        <v>90798</v>
      </c>
      <c r="E11" s="142"/>
      <c r="F11" s="143">
        <v>68481</v>
      </c>
      <c r="G11" s="144"/>
      <c r="H11" s="145"/>
    </row>
    <row r="12" spans="1:8" x14ac:dyDescent="0.2">
      <c r="A12" s="146"/>
      <c r="B12" s="147"/>
      <c r="C12" s="154"/>
      <c r="D12" s="149">
        <v>48253</v>
      </c>
      <c r="E12" s="150"/>
      <c r="F12" s="151">
        <v>38966</v>
      </c>
      <c r="G12" s="152"/>
      <c r="H12" s="153"/>
    </row>
    <row r="13" spans="1:8" x14ac:dyDescent="0.2">
      <c r="A13" s="134"/>
      <c r="B13" s="139"/>
      <c r="C13" s="140"/>
      <c r="D13" s="141">
        <v>78953</v>
      </c>
      <c r="E13" s="142"/>
      <c r="F13" s="143">
        <v>62501</v>
      </c>
      <c r="G13" s="155"/>
      <c r="H13" s="145"/>
    </row>
    <row r="14" spans="1:8" x14ac:dyDescent="0.2">
      <c r="A14" s="146"/>
      <c r="B14" s="147"/>
      <c r="C14" s="148"/>
      <c r="D14" s="149">
        <v>36927</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1.51</v>
      </c>
      <c r="C19" s="156">
        <f>ROUND(VALUE(SUBSTITUTE(実質収支比率等に係る経年分析!G$48,"▲","-")),2)</f>
        <v>3.42</v>
      </c>
      <c r="D19" s="156">
        <f>ROUND(VALUE(SUBSTITUTE(実質収支比率等に係る経年分析!H$48,"▲","-")),2)</f>
        <v>2.96</v>
      </c>
      <c r="E19" s="156">
        <f>ROUND(VALUE(SUBSTITUTE(実質収支比率等に係る経年分析!I$48,"▲","-")),2)</f>
        <v>1.85</v>
      </c>
      <c r="F19" s="156">
        <f>ROUND(VALUE(SUBSTITUTE(実質収支比率等に係る経年分析!J$48,"▲","-")),2)</f>
        <v>2.2599999999999998</v>
      </c>
    </row>
    <row r="20" spans="1:11" x14ac:dyDescent="0.2">
      <c r="A20" s="156" t="s">
        <v>53</v>
      </c>
      <c r="B20" s="156">
        <f>ROUND(VALUE(SUBSTITUTE(実質収支比率等に係る経年分析!F$47,"▲","-")),2)</f>
        <v>19.239999999999998</v>
      </c>
      <c r="C20" s="156">
        <f>ROUND(VALUE(SUBSTITUTE(実質収支比率等に係る経年分析!G$47,"▲","-")),2)</f>
        <v>23.65</v>
      </c>
      <c r="D20" s="156">
        <f>ROUND(VALUE(SUBSTITUTE(実質収支比率等に係る経年分析!H$47,"▲","-")),2)</f>
        <v>28.12</v>
      </c>
      <c r="E20" s="156">
        <f>ROUND(VALUE(SUBSTITUTE(実質収支比率等に係る経年分析!I$47,"▲","-")),2)</f>
        <v>30.22</v>
      </c>
      <c r="F20" s="156">
        <f>ROUND(VALUE(SUBSTITUTE(実質収支比率等に係る経年分析!J$47,"▲","-")),2)</f>
        <v>31.49</v>
      </c>
    </row>
    <row r="21" spans="1:11" x14ac:dyDescent="0.2">
      <c r="A21" s="156" t="s">
        <v>54</v>
      </c>
      <c r="B21" s="156">
        <f>IF(ISNUMBER(VALUE(SUBSTITUTE(実質収支比率等に係る経年分析!F$49,"▲","-"))),ROUND(VALUE(SUBSTITUTE(実質収支比率等に係る経年分析!F$49,"▲","-")),2),NA())</f>
        <v>1.75</v>
      </c>
      <c r="C21" s="156">
        <f>IF(ISNUMBER(VALUE(SUBSTITUTE(実質収支比率等に係る経年分析!G$49,"▲","-"))),ROUND(VALUE(SUBSTITUTE(実質収支比率等に係る経年分析!G$49,"▲","-")),2),NA())</f>
        <v>7.13</v>
      </c>
      <c r="D21" s="156">
        <f>IF(ISNUMBER(VALUE(SUBSTITUTE(実質収支比率等に係る経年分析!H$49,"▲","-"))),ROUND(VALUE(SUBSTITUTE(実質収支比率等に係る経年分析!H$49,"▲","-")),2),NA())</f>
        <v>3.11</v>
      </c>
      <c r="E21" s="156">
        <f>IF(ISNUMBER(VALUE(SUBSTITUTE(実質収支比率等に係る経年分析!I$49,"▲","-"))),ROUND(VALUE(SUBSTITUTE(実質収支比率等に係る経年分析!I$49,"▲","-")),2),NA())</f>
        <v>1.6</v>
      </c>
      <c r="F21" s="156">
        <f>IF(ISNUMBER(VALUE(SUBSTITUTE(実質収支比率等に係る経年分析!J$49,"▲","-"))),ROUND(VALUE(SUBSTITUTE(実質収支比率等に係る経年分析!J$49,"▲","-")),2),NA())</f>
        <v>2.4500000000000002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駐車場事業会計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2">
      <c r="A31" s="157" t="str">
        <f>IF(連結実質赤字比率に係る赤字・黒字の構成分析!C$39="",NA(),連結実質赤字比率に係る赤字・黒字の構成分析!C$39)</f>
        <v>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
      <c r="A32" s="157" t="str">
        <f>IF(連結実質赤字比率に係る赤字・黒字の構成分析!C$38="",NA(),連結実質赤字比率に係る赤字・黒字の構成分析!C$38)</f>
        <v>介護保険事業会計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中央卸売市場事業会計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1.06</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2.25</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4.0599999999999996</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4.4000000000000004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4.4400000000000004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4.2699999999999996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181883</v>
      </c>
      <c r="E42" s="158"/>
      <c r="F42" s="158"/>
      <c r="G42" s="158">
        <f>'実質公債費比率（分子）の構造'!L$52</f>
        <v>179749</v>
      </c>
      <c r="H42" s="158"/>
      <c r="I42" s="158"/>
      <c r="J42" s="158">
        <f>'実質公債費比率（分子）の構造'!M$52</f>
        <v>178722</v>
      </c>
      <c r="K42" s="158"/>
      <c r="L42" s="158"/>
      <c r="M42" s="158">
        <f>'実質公債費比率（分子）の構造'!N$52</f>
        <v>174994</v>
      </c>
      <c r="N42" s="158"/>
      <c r="O42" s="158"/>
      <c r="P42" s="158">
        <f>'実質公債費比率（分子）の構造'!O$52</f>
        <v>171149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11126</v>
      </c>
      <c r="C44" s="158"/>
      <c r="D44" s="158"/>
      <c r="E44" s="158">
        <f>'実質公債費比率（分子）の構造'!L$50</f>
        <v>11259</v>
      </c>
      <c r="F44" s="158"/>
      <c r="G44" s="158"/>
      <c r="H44" s="158">
        <f>'実質公債費比率（分子）の構造'!M$50</f>
        <v>11286</v>
      </c>
      <c r="I44" s="158"/>
      <c r="J44" s="158"/>
      <c r="K44" s="158">
        <f>'実質公債費比率（分子）の構造'!N$50</f>
        <v>12367</v>
      </c>
      <c r="L44" s="158"/>
      <c r="M44" s="158"/>
      <c r="N44" s="158">
        <f>'実質公債費比率（分子）の構造'!O$50</f>
        <v>5529</v>
      </c>
      <c r="O44" s="158"/>
      <c r="P44" s="158"/>
    </row>
    <row r="45" spans="1:16" x14ac:dyDescent="0.2">
      <c r="A45" s="158" t="s">
        <v>63</v>
      </c>
      <c r="B45" s="158">
        <f>'実質公債費比率（分子）の構造'!K$49</f>
        <v>644</v>
      </c>
      <c r="C45" s="158"/>
      <c r="D45" s="158"/>
      <c r="E45" s="158">
        <f>'実質公債費比率（分子）の構造'!L$49</f>
        <v>600</v>
      </c>
      <c r="F45" s="158"/>
      <c r="G45" s="158"/>
      <c r="H45" s="158">
        <f>'実質公債費比率（分子）の構造'!M$49</f>
        <v>359</v>
      </c>
      <c r="I45" s="158"/>
      <c r="J45" s="158"/>
      <c r="K45" s="158">
        <f>'実質公債費比率（分子）の構造'!N$49</f>
        <v>966</v>
      </c>
      <c r="L45" s="158"/>
      <c r="M45" s="158"/>
      <c r="N45" s="158">
        <f>'実質公債費比率（分子）の構造'!O$49</f>
        <v>1071</v>
      </c>
      <c r="O45" s="158"/>
      <c r="P45" s="158"/>
    </row>
    <row r="46" spans="1:16" x14ac:dyDescent="0.2">
      <c r="A46" s="158" t="s">
        <v>64</v>
      </c>
      <c r="B46" s="158">
        <f>'実質公債費比率（分子）の構造'!K$48</f>
        <v>20211</v>
      </c>
      <c r="C46" s="158"/>
      <c r="D46" s="158"/>
      <c r="E46" s="158">
        <f>'実質公債費比率（分子）の構造'!L$48</f>
        <v>19394</v>
      </c>
      <c r="F46" s="158"/>
      <c r="G46" s="158"/>
      <c r="H46" s="158">
        <f>'実質公債費比率（分子）の構造'!M$48</f>
        <v>18811</v>
      </c>
      <c r="I46" s="158"/>
      <c r="J46" s="158"/>
      <c r="K46" s="158">
        <f>'実質公債費比率（分子）の構造'!N$48</f>
        <v>18614</v>
      </c>
      <c r="L46" s="158"/>
      <c r="M46" s="158"/>
      <c r="N46" s="158">
        <f>'実質公債費比率（分子）の構造'!O$48</f>
        <v>18490</v>
      </c>
      <c r="O46" s="158"/>
      <c r="P46" s="158"/>
    </row>
    <row r="47" spans="1:16" x14ac:dyDescent="0.2">
      <c r="A47" s="158" t="s">
        <v>12</v>
      </c>
      <c r="B47" s="158">
        <f>'実質公債費比率（分子）の構造'!K$47</f>
        <v>78418</v>
      </c>
      <c r="C47" s="158"/>
      <c r="D47" s="158"/>
      <c r="E47" s="158">
        <f>'実質公債費比率（分子）の構造'!L$47</f>
        <v>73890</v>
      </c>
      <c r="F47" s="158"/>
      <c r="G47" s="158"/>
      <c r="H47" s="158">
        <f>'実質公債費比率（分子）の構造'!M$47</f>
        <v>68476</v>
      </c>
      <c r="I47" s="158"/>
      <c r="J47" s="158"/>
      <c r="K47" s="158">
        <f>'実質公債費比率（分子）の構造'!N$47</f>
        <v>63918</v>
      </c>
      <c r="L47" s="158"/>
      <c r="M47" s="158"/>
      <c r="N47" s="158">
        <f>'実質公債費比率（分子）の構造'!O$47</f>
        <v>57033</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85236</v>
      </c>
      <c r="C49" s="158"/>
      <c r="D49" s="158"/>
      <c r="E49" s="158">
        <f>'実質公債費比率（分子）の構造'!L$45</f>
        <v>85463</v>
      </c>
      <c r="F49" s="158"/>
      <c r="G49" s="158"/>
      <c r="H49" s="158">
        <f>'実質公債費比率（分子）の構造'!M$45</f>
        <v>85586</v>
      </c>
      <c r="I49" s="158"/>
      <c r="J49" s="158"/>
      <c r="K49" s="158">
        <f>'実質公債費比率（分子）の構造'!N$45</f>
        <v>84346</v>
      </c>
      <c r="L49" s="158"/>
      <c r="M49" s="158"/>
      <c r="N49" s="158">
        <f>'実質公債費比率（分子）の構造'!O$45</f>
        <v>81726</v>
      </c>
      <c r="O49" s="158"/>
      <c r="P49" s="158"/>
    </row>
    <row r="50" spans="1:16" x14ac:dyDescent="0.2">
      <c r="A50" s="158" t="s">
        <v>67</v>
      </c>
      <c r="B50" s="158" t="e">
        <f>NA()</f>
        <v>#N/A</v>
      </c>
      <c r="C50" s="158">
        <f>IF(ISNUMBER('実質公債費比率（分子）の構造'!K$53),'実質公債費比率（分子）の構造'!K$53,NA())</f>
        <v>13752</v>
      </c>
      <c r="D50" s="158" t="e">
        <f>NA()</f>
        <v>#N/A</v>
      </c>
      <c r="E50" s="158" t="e">
        <f>NA()</f>
        <v>#N/A</v>
      </c>
      <c r="F50" s="158">
        <f>IF(ISNUMBER('実質公債費比率（分子）の構造'!L$53),'実質公債費比率（分子）の構造'!L$53,NA())</f>
        <v>10857</v>
      </c>
      <c r="G50" s="158" t="e">
        <f>NA()</f>
        <v>#N/A</v>
      </c>
      <c r="H50" s="158" t="e">
        <f>NA()</f>
        <v>#N/A</v>
      </c>
      <c r="I50" s="158">
        <f>IF(ISNUMBER('実質公債費比率（分子）の構造'!M$53),'実質公債費比率（分子）の構造'!M$53,NA())</f>
        <v>5796</v>
      </c>
      <c r="J50" s="158" t="e">
        <f>NA()</f>
        <v>#N/A</v>
      </c>
      <c r="K50" s="158" t="e">
        <f>NA()</f>
        <v>#N/A</v>
      </c>
      <c r="L50" s="158">
        <f>IF(ISNUMBER('実質公債費比率（分子）の構造'!N$53),'実質公債費比率（分子）の構造'!N$53,NA())</f>
        <v>5217</v>
      </c>
      <c r="M50" s="158" t="e">
        <f>NA()</f>
        <v>#N/A</v>
      </c>
      <c r="N50" s="158" t="e">
        <f>NA()</f>
        <v>#N/A</v>
      </c>
      <c r="O50" s="158">
        <f>IF(ISNUMBER('実質公債費比率（分子）の構造'!O$53),'実質公債費比率（分子）の構造'!O$53,NA())</f>
        <v>-7300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1353105</v>
      </c>
      <c r="E56" s="157"/>
      <c r="F56" s="157"/>
      <c r="G56" s="157">
        <f>'将来負担比率（分子）の構造'!J$52</f>
        <v>1365738</v>
      </c>
      <c r="H56" s="157"/>
      <c r="I56" s="157"/>
      <c r="J56" s="157">
        <f>'将来負担比率（分子）の構造'!K$52</f>
        <v>1342444</v>
      </c>
      <c r="K56" s="157"/>
      <c r="L56" s="157"/>
      <c r="M56" s="157">
        <f>'将来負担比率（分子）の構造'!L$52</f>
        <v>1316350</v>
      </c>
      <c r="N56" s="157"/>
      <c r="O56" s="157"/>
      <c r="P56" s="157">
        <f>'将来負担比率（分子）の構造'!M$52</f>
        <v>1264070</v>
      </c>
    </row>
    <row r="57" spans="1:16" x14ac:dyDescent="0.2">
      <c r="A57" s="157" t="s">
        <v>42</v>
      </c>
      <c r="B57" s="157"/>
      <c r="C57" s="157"/>
      <c r="D57" s="157">
        <f>'将来負担比率（分子）の構造'!I$51</f>
        <v>786137</v>
      </c>
      <c r="E57" s="157"/>
      <c r="F57" s="157"/>
      <c r="G57" s="157">
        <f>'将来負担比率（分子）の構造'!J$51</f>
        <v>819578</v>
      </c>
      <c r="H57" s="157"/>
      <c r="I57" s="157"/>
      <c r="J57" s="157">
        <f>'将来負担比率（分子）の構造'!K$51</f>
        <v>855139</v>
      </c>
      <c r="K57" s="157"/>
      <c r="L57" s="157"/>
      <c r="M57" s="157">
        <f>'将来負担比率（分子）の構造'!L$51</f>
        <v>885901</v>
      </c>
      <c r="N57" s="157"/>
      <c r="O57" s="157"/>
      <c r="P57" s="157">
        <f>'将来負担比率（分子）の構造'!M$51</f>
        <v>919944</v>
      </c>
    </row>
    <row r="58" spans="1:16" x14ac:dyDescent="0.2">
      <c r="A58" s="157" t="s">
        <v>41</v>
      </c>
      <c r="B58" s="157"/>
      <c r="C58" s="157"/>
      <c r="D58" s="157">
        <f>'将来負担比率（分子）の構造'!I$50</f>
        <v>897658</v>
      </c>
      <c r="E58" s="157"/>
      <c r="F58" s="157"/>
      <c r="G58" s="157">
        <f>'将来負担比率（分子）の構造'!J$50</f>
        <v>908767</v>
      </c>
      <c r="H58" s="157"/>
      <c r="I58" s="157"/>
      <c r="J58" s="157">
        <f>'将来負担比率（分子）の構造'!K$50</f>
        <v>932391</v>
      </c>
      <c r="K58" s="157"/>
      <c r="L58" s="157"/>
      <c r="M58" s="157">
        <f>'将来負担比率（分子）の構造'!L$50</f>
        <v>941636</v>
      </c>
      <c r="N58" s="157"/>
      <c r="O58" s="157"/>
      <c r="P58" s="157">
        <f>'将来負担比率（分子）の構造'!M$50</f>
        <v>924723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25578</v>
      </c>
      <c r="C61" s="157"/>
      <c r="D61" s="157"/>
      <c r="E61" s="157">
        <f>'将来負担比率（分子）の構造'!J$46</f>
        <v>23832</v>
      </c>
      <c r="F61" s="157"/>
      <c r="G61" s="157"/>
      <c r="H61" s="157">
        <f>'将来負担比率（分子）の構造'!K$46</f>
        <v>22085</v>
      </c>
      <c r="I61" s="157"/>
      <c r="J61" s="157"/>
      <c r="K61" s="157">
        <f>'将来負担比率（分子）の構造'!L$46</f>
        <v>20933</v>
      </c>
      <c r="L61" s="157"/>
      <c r="M61" s="157"/>
      <c r="N61" s="157">
        <f>'将来負担比率（分子）の構造'!M$46</f>
        <v>18590</v>
      </c>
      <c r="O61" s="157"/>
      <c r="P61" s="157"/>
    </row>
    <row r="62" spans="1:16" x14ac:dyDescent="0.2">
      <c r="A62" s="157" t="s">
        <v>35</v>
      </c>
      <c r="B62" s="157">
        <f>'将来負担比率（分子）の構造'!I$45</f>
        <v>229242</v>
      </c>
      <c r="C62" s="157"/>
      <c r="D62" s="157"/>
      <c r="E62" s="157">
        <f>'将来負担比率（分子）の構造'!J$45</f>
        <v>216730</v>
      </c>
      <c r="F62" s="157"/>
      <c r="G62" s="157"/>
      <c r="H62" s="157">
        <f>'将来負担比率（分子）の構造'!K$45</f>
        <v>216488</v>
      </c>
      <c r="I62" s="157"/>
      <c r="J62" s="157"/>
      <c r="K62" s="157">
        <f>'将来負担比率（分子）の構造'!L$45</f>
        <v>225664</v>
      </c>
      <c r="L62" s="157"/>
      <c r="M62" s="157"/>
      <c r="N62" s="157">
        <f>'将来負担比率（分子）の構造'!M$45</f>
        <v>226857</v>
      </c>
      <c r="O62" s="157"/>
      <c r="P62" s="157"/>
    </row>
    <row r="63" spans="1:16" x14ac:dyDescent="0.2">
      <c r="A63" s="157" t="s">
        <v>34</v>
      </c>
      <c r="B63" s="157">
        <f>'将来負担比率（分子）の構造'!I$44</f>
        <v>8515</v>
      </c>
      <c r="C63" s="157"/>
      <c r="D63" s="157"/>
      <c r="E63" s="157">
        <f>'将来負担比率（分子）の構造'!J$44</f>
        <v>7959</v>
      </c>
      <c r="F63" s="157"/>
      <c r="G63" s="157"/>
      <c r="H63" s="157">
        <f>'将来負担比率（分子）の構造'!K$44</f>
        <v>8330</v>
      </c>
      <c r="I63" s="157"/>
      <c r="J63" s="157"/>
      <c r="K63" s="157">
        <f>'将来負担比率（分子）の構造'!L$44</f>
        <v>7942</v>
      </c>
      <c r="L63" s="157"/>
      <c r="M63" s="157"/>
      <c r="N63" s="157">
        <f>'将来負担比率（分子）の構造'!M$44</f>
        <v>7887</v>
      </c>
      <c r="O63" s="157"/>
      <c r="P63" s="157"/>
    </row>
    <row r="64" spans="1:16" x14ac:dyDescent="0.2">
      <c r="A64" s="157" t="s">
        <v>33</v>
      </c>
      <c r="B64" s="157">
        <f>'将来負担比率（分子）の構造'!I$43</f>
        <v>282245</v>
      </c>
      <c r="C64" s="157"/>
      <c r="D64" s="157"/>
      <c r="E64" s="157">
        <f>'将来負担比率（分子）の構造'!J$43</f>
        <v>280491</v>
      </c>
      <c r="F64" s="157"/>
      <c r="G64" s="157"/>
      <c r="H64" s="157">
        <f>'将来負担比率（分子）の構造'!K$43</f>
        <v>284093</v>
      </c>
      <c r="I64" s="157"/>
      <c r="J64" s="157"/>
      <c r="K64" s="157">
        <f>'将来負担比率（分子）の構造'!L$43</f>
        <v>284363</v>
      </c>
      <c r="L64" s="157"/>
      <c r="M64" s="157"/>
      <c r="N64" s="157">
        <f>'将来負担比率（分子）の構造'!M$43</f>
        <v>278820</v>
      </c>
      <c r="O64" s="157"/>
      <c r="P64" s="157"/>
    </row>
    <row r="65" spans="1:16" x14ac:dyDescent="0.2">
      <c r="A65" s="157" t="s">
        <v>32</v>
      </c>
      <c r="B65" s="157">
        <f>'将来負担比率（分子）の構造'!I$42</f>
        <v>77408</v>
      </c>
      <c r="C65" s="157"/>
      <c r="D65" s="157"/>
      <c r="E65" s="157">
        <f>'将来負担比率（分子）の構造'!J$42</f>
        <v>66268</v>
      </c>
      <c r="F65" s="157"/>
      <c r="G65" s="157"/>
      <c r="H65" s="157">
        <f>'将来負担比率（分子）の構造'!K$42</f>
        <v>55728</v>
      </c>
      <c r="I65" s="157"/>
      <c r="J65" s="157"/>
      <c r="K65" s="157">
        <f>'将来負担比率（分子）の構造'!L$42</f>
        <v>43707</v>
      </c>
      <c r="L65" s="157"/>
      <c r="M65" s="157"/>
      <c r="N65" s="157">
        <f>'将来負担比率（分子）の構造'!M$42</f>
        <v>38255</v>
      </c>
      <c r="O65" s="157"/>
      <c r="P65" s="157"/>
    </row>
    <row r="66" spans="1:16" x14ac:dyDescent="0.2">
      <c r="A66" s="157" t="s">
        <v>31</v>
      </c>
      <c r="B66" s="157">
        <f>'将来負担比率（分子）の構造'!I$41</f>
        <v>2454823</v>
      </c>
      <c r="C66" s="157"/>
      <c r="D66" s="157"/>
      <c r="E66" s="157">
        <f>'将来負担比率（分子）の構造'!J$41</f>
        <v>2360740</v>
      </c>
      <c r="F66" s="157"/>
      <c r="G66" s="157"/>
      <c r="H66" s="157">
        <f>'将来負担比率（分子）の構造'!K$41</f>
        <v>2235121</v>
      </c>
      <c r="I66" s="157"/>
      <c r="J66" s="157"/>
      <c r="K66" s="157">
        <f>'将来負担比率（分子）の構造'!L$41</f>
        <v>2107900</v>
      </c>
      <c r="L66" s="157"/>
      <c r="M66" s="157"/>
      <c r="N66" s="157">
        <f>'将来負担比率（分子）の構造'!M$41</f>
        <v>1999665</v>
      </c>
      <c r="O66" s="157"/>
      <c r="P66" s="157"/>
    </row>
    <row r="67" spans="1:16" x14ac:dyDescent="0.2">
      <c r="A67" s="157" t="s">
        <v>71</v>
      </c>
      <c r="B67" s="157" t="e">
        <f>NA()</f>
        <v>#N/A</v>
      </c>
      <c r="C67" s="157">
        <f>IF(ISNUMBER('将来負担比率（分子）の構造'!I$53), IF('将来負担比率（分子）の構造'!I$53 &lt; 0, 0, '将来負担比率（分子）の構造'!I$53), NA())</f>
        <v>40910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245229</v>
      </c>
      <c r="C72" s="161">
        <f>基金残高に係る経年分析!G55</f>
        <v>268796</v>
      </c>
      <c r="D72" s="161">
        <f>基金残高に係る経年分析!H55</f>
        <v>286949</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64460</v>
      </c>
      <c r="C74" s="161">
        <f>基金残高に係る経年分析!G57</f>
        <v>64319</v>
      </c>
      <c r="D74" s="161">
        <f>基金残高に係る経年分析!H57</f>
        <v>69800</v>
      </c>
    </row>
  </sheetData>
  <sheetProtection algorithmName="SHA-512" hashValue="MFh/vc2A0CFbqMUindFhwU2yA/gYA6AaBHaFVz1DAP42uKU596jl4BBLdLs4bU3Nq2t75KJCdN5GVSxSiZ9l6w==" saltValue="GUiEgqZ99VDnn7eT36ky7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830468466</v>
      </c>
      <c r="S5" s="664"/>
      <c r="T5" s="664"/>
      <c r="U5" s="664"/>
      <c r="V5" s="664"/>
      <c r="W5" s="664"/>
      <c r="X5" s="664"/>
      <c r="Y5" s="689"/>
      <c r="Z5" s="702">
        <v>39.799999999999997</v>
      </c>
      <c r="AA5" s="702"/>
      <c r="AB5" s="702"/>
      <c r="AC5" s="702"/>
      <c r="AD5" s="703">
        <v>762918824</v>
      </c>
      <c r="AE5" s="703"/>
      <c r="AF5" s="703"/>
      <c r="AG5" s="703"/>
      <c r="AH5" s="703"/>
      <c r="AI5" s="703"/>
      <c r="AJ5" s="703"/>
      <c r="AK5" s="703"/>
      <c r="AL5" s="690">
        <v>77.400000000000006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733182964</v>
      </c>
      <c r="BH5" s="609"/>
      <c r="BI5" s="609"/>
      <c r="BJ5" s="609"/>
      <c r="BK5" s="609"/>
      <c r="BL5" s="609"/>
      <c r="BM5" s="609"/>
      <c r="BN5" s="610"/>
      <c r="BO5" s="646">
        <v>88.3</v>
      </c>
      <c r="BP5" s="646"/>
      <c r="BQ5" s="646"/>
      <c r="BR5" s="646"/>
      <c r="BS5" s="647">
        <v>28635887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6071195</v>
      </c>
      <c r="S6" s="609"/>
      <c r="T6" s="609"/>
      <c r="U6" s="609"/>
      <c r="V6" s="609"/>
      <c r="W6" s="609"/>
      <c r="X6" s="609"/>
      <c r="Y6" s="610"/>
      <c r="Z6" s="646">
        <v>0.3</v>
      </c>
      <c r="AA6" s="646"/>
      <c r="AB6" s="646"/>
      <c r="AC6" s="646"/>
      <c r="AD6" s="647">
        <v>6071195</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733182964</v>
      </c>
      <c r="BH6" s="609"/>
      <c r="BI6" s="609"/>
      <c r="BJ6" s="609"/>
      <c r="BK6" s="609"/>
      <c r="BL6" s="609"/>
      <c r="BM6" s="609"/>
      <c r="BN6" s="610"/>
      <c r="BO6" s="646">
        <v>88.3</v>
      </c>
      <c r="BP6" s="646"/>
      <c r="BQ6" s="646"/>
      <c r="BR6" s="646"/>
      <c r="BS6" s="647">
        <v>28635887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2289484</v>
      </c>
      <c r="CS6" s="609"/>
      <c r="CT6" s="609"/>
      <c r="CU6" s="609"/>
      <c r="CV6" s="609"/>
      <c r="CW6" s="609"/>
      <c r="CX6" s="609"/>
      <c r="CY6" s="610"/>
      <c r="CZ6" s="690">
        <v>0.1</v>
      </c>
      <c r="DA6" s="672"/>
      <c r="DB6" s="672"/>
      <c r="DC6" s="692"/>
      <c r="DD6" s="614" t="s">
        <v>121</v>
      </c>
      <c r="DE6" s="609"/>
      <c r="DF6" s="609"/>
      <c r="DG6" s="609"/>
      <c r="DH6" s="609"/>
      <c r="DI6" s="609"/>
      <c r="DJ6" s="609"/>
      <c r="DK6" s="609"/>
      <c r="DL6" s="609"/>
      <c r="DM6" s="609"/>
      <c r="DN6" s="609"/>
      <c r="DO6" s="609"/>
      <c r="DP6" s="610"/>
      <c r="DQ6" s="614">
        <v>2276882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491193</v>
      </c>
      <c r="S7" s="609"/>
      <c r="T7" s="609"/>
      <c r="U7" s="609"/>
      <c r="V7" s="609"/>
      <c r="W7" s="609"/>
      <c r="X7" s="609"/>
      <c r="Y7" s="610"/>
      <c r="Z7" s="646">
        <v>0</v>
      </c>
      <c r="AA7" s="646"/>
      <c r="AB7" s="646"/>
      <c r="AC7" s="646"/>
      <c r="AD7" s="647">
        <v>491193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365349895</v>
      </c>
      <c r="BH7" s="609"/>
      <c r="BI7" s="609"/>
      <c r="BJ7" s="609"/>
      <c r="BK7" s="609"/>
      <c r="BL7" s="609"/>
      <c r="BM7" s="609"/>
      <c r="BN7" s="610"/>
      <c r="BO7" s="646">
        <v>44</v>
      </c>
      <c r="BP7" s="646"/>
      <c r="BQ7" s="646"/>
      <c r="BR7" s="646"/>
      <c r="BS7" s="647">
        <v>28635887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103896333</v>
      </c>
      <c r="CS7" s="609"/>
      <c r="CT7" s="609"/>
      <c r="CU7" s="609"/>
      <c r="CV7" s="609"/>
      <c r="CW7" s="609"/>
      <c r="CX7" s="609"/>
      <c r="CY7" s="610"/>
      <c r="CZ7" s="646">
        <v>5</v>
      </c>
      <c r="DA7" s="646"/>
      <c r="DB7" s="646"/>
      <c r="DC7" s="646"/>
      <c r="DD7" s="614">
        <v>3611363</v>
      </c>
      <c r="DE7" s="609"/>
      <c r="DF7" s="609"/>
      <c r="DG7" s="609"/>
      <c r="DH7" s="609"/>
      <c r="DI7" s="609"/>
      <c r="DJ7" s="609"/>
      <c r="DK7" s="609"/>
      <c r="DL7" s="609"/>
      <c r="DM7" s="609"/>
      <c r="DN7" s="609"/>
      <c r="DO7" s="609"/>
      <c r="DP7" s="610"/>
      <c r="DQ7" s="614">
        <v>88318031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5459882</v>
      </c>
      <c r="S8" s="609"/>
      <c r="T8" s="609"/>
      <c r="U8" s="609"/>
      <c r="V8" s="609"/>
      <c r="W8" s="609"/>
      <c r="X8" s="609"/>
      <c r="Y8" s="610"/>
      <c r="Z8" s="646">
        <v>0.3</v>
      </c>
      <c r="AA8" s="646"/>
      <c r="AB8" s="646"/>
      <c r="AC8" s="646"/>
      <c r="AD8" s="647">
        <v>5459882</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4234206</v>
      </c>
      <c r="BH8" s="609"/>
      <c r="BI8" s="609"/>
      <c r="BJ8" s="609"/>
      <c r="BK8" s="609"/>
      <c r="BL8" s="609"/>
      <c r="BM8" s="609"/>
      <c r="BN8" s="610"/>
      <c r="BO8" s="646">
        <v>0.5</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954023875</v>
      </c>
      <c r="CS8" s="609"/>
      <c r="CT8" s="609"/>
      <c r="CU8" s="609"/>
      <c r="CV8" s="609"/>
      <c r="CW8" s="609"/>
      <c r="CX8" s="609"/>
      <c r="CY8" s="610"/>
      <c r="CZ8" s="646">
        <v>46.2</v>
      </c>
      <c r="DA8" s="646"/>
      <c r="DB8" s="646"/>
      <c r="DC8" s="646"/>
      <c r="DD8" s="614">
        <v>13010151</v>
      </c>
      <c r="DE8" s="609"/>
      <c r="DF8" s="609"/>
      <c r="DG8" s="609"/>
      <c r="DH8" s="609"/>
      <c r="DI8" s="609"/>
      <c r="DJ8" s="609"/>
      <c r="DK8" s="609"/>
      <c r="DL8" s="609"/>
      <c r="DM8" s="609"/>
      <c r="DN8" s="609"/>
      <c r="DO8" s="609"/>
      <c r="DP8" s="610"/>
      <c r="DQ8" s="614">
        <v>419031354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7200234</v>
      </c>
      <c r="S9" s="609"/>
      <c r="T9" s="609"/>
      <c r="U9" s="609"/>
      <c r="V9" s="609"/>
      <c r="W9" s="609"/>
      <c r="X9" s="609"/>
      <c r="Y9" s="610"/>
      <c r="Z9" s="646">
        <v>0.3</v>
      </c>
      <c r="AA9" s="646"/>
      <c r="AB9" s="646"/>
      <c r="AC9" s="646"/>
      <c r="AD9" s="647">
        <v>7200234</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225864495</v>
      </c>
      <c r="BH9" s="609"/>
      <c r="BI9" s="609"/>
      <c r="BJ9" s="609"/>
      <c r="BK9" s="609"/>
      <c r="BL9" s="609"/>
      <c r="BM9" s="609"/>
      <c r="BN9" s="610"/>
      <c r="BO9" s="646">
        <v>27.2</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108330608</v>
      </c>
      <c r="CS9" s="609"/>
      <c r="CT9" s="609"/>
      <c r="CU9" s="609"/>
      <c r="CV9" s="609"/>
      <c r="CW9" s="609"/>
      <c r="CX9" s="609"/>
      <c r="CY9" s="610"/>
      <c r="CZ9" s="646">
        <v>5.2</v>
      </c>
      <c r="DA9" s="646"/>
      <c r="DB9" s="646"/>
      <c r="DC9" s="646"/>
      <c r="DD9" s="614">
        <v>1155296</v>
      </c>
      <c r="DE9" s="609"/>
      <c r="DF9" s="609"/>
      <c r="DG9" s="609"/>
      <c r="DH9" s="609"/>
      <c r="DI9" s="609"/>
      <c r="DJ9" s="609"/>
      <c r="DK9" s="609"/>
      <c r="DL9" s="609"/>
      <c r="DM9" s="609"/>
      <c r="DN9" s="609"/>
      <c r="DO9" s="609"/>
      <c r="DP9" s="610"/>
      <c r="DQ9" s="614">
        <v>75349943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577697</v>
      </c>
      <c r="S10" s="609"/>
      <c r="T10" s="609"/>
      <c r="U10" s="609"/>
      <c r="V10" s="609"/>
      <c r="W10" s="609"/>
      <c r="X10" s="609"/>
      <c r="Y10" s="610"/>
      <c r="Z10" s="646">
        <v>0</v>
      </c>
      <c r="AA10" s="646"/>
      <c r="AB10" s="646"/>
      <c r="AC10" s="646"/>
      <c r="AD10" s="647">
        <v>577697</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20495349</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208702</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173337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80438354</v>
      </c>
      <c r="S11" s="609"/>
      <c r="T11" s="609"/>
      <c r="U11" s="609"/>
      <c r="V11" s="609"/>
      <c r="W11" s="609"/>
      <c r="X11" s="609"/>
      <c r="Y11" s="610"/>
      <c r="Z11" s="611">
        <v>3.9</v>
      </c>
      <c r="AA11" s="612"/>
      <c r="AB11" s="612"/>
      <c r="AC11" s="613"/>
      <c r="AD11" s="614">
        <v>80438354</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114755845</v>
      </c>
      <c r="BH11" s="609"/>
      <c r="BI11" s="609"/>
      <c r="BJ11" s="609"/>
      <c r="BK11" s="609"/>
      <c r="BL11" s="609"/>
      <c r="BM11" s="609"/>
      <c r="BN11" s="610"/>
      <c r="BO11" s="646">
        <v>13.8</v>
      </c>
      <c r="BP11" s="646"/>
      <c r="BQ11" s="646"/>
      <c r="BR11" s="646"/>
      <c r="BS11" s="647">
        <v>28635887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105377</v>
      </c>
      <c r="CS11" s="609"/>
      <c r="CT11" s="609"/>
      <c r="CU11" s="609"/>
      <c r="CV11" s="609"/>
      <c r="CW11" s="609"/>
      <c r="CX11" s="609"/>
      <c r="CY11" s="610"/>
      <c r="CZ11" s="646">
        <v>0</v>
      </c>
      <c r="DA11" s="646"/>
      <c r="DB11" s="646"/>
      <c r="DC11" s="646"/>
      <c r="DD11" s="614" t="s">
        <v>121</v>
      </c>
      <c r="DE11" s="609"/>
      <c r="DF11" s="609"/>
      <c r="DG11" s="609"/>
      <c r="DH11" s="609"/>
      <c r="DI11" s="609"/>
      <c r="DJ11" s="609"/>
      <c r="DK11" s="609"/>
      <c r="DL11" s="609"/>
      <c r="DM11" s="609"/>
      <c r="DN11" s="609"/>
      <c r="DO11" s="609"/>
      <c r="DP11" s="610"/>
      <c r="DQ11" s="614">
        <v>46812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333432492</v>
      </c>
      <c r="BH12" s="609"/>
      <c r="BI12" s="609"/>
      <c r="BJ12" s="609"/>
      <c r="BK12" s="609"/>
      <c r="BL12" s="609"/>
      <c r="BM12" s="609"/>
      <c r="BN12" s="610"/>
      <c r="BO12" s="646">
        <v>40.1</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80471699</v>
      </c>
      <c r="CS12" s="609"/>
      <c r="CT12" s="609"/>
      <c r="CU12" s="609"/>
      <c r="CV12" s="609"/>
      <c r="CW12" s="609"/>
      <c r="CX12" s="609"/>
      <c r="CY12" s="610"/>
      <c r="CZ12" s="646">
        <v>3.9</v>
      </c>
      <c r="DA12" s="646"/>
      <c r="DB12" s="646"/>
      <c r="DC12" s="646"/>
      <c r="DD12" s="614">
        <v>830880</v>
      </c>
      <c r="DE12" s="609"/>
      <c r="DF12" s="609"/>
      <c r="DG12" s="609"/>
      <c r="DH12" s="609"/>
      <c r="DI12" s="609"/>
      <c r="DJ12" s="609"/>
      <c r="DK12" s="609"/>
      <c r="DL12" s="609"/>
      <c r="DM12" s="609"/>
      <c r="DN12" s="609"/>
      <c r="DO12" s="609"/>
      <c r="DP12" s="610"/>
      <c r="DQ12" s="614">
        <v>44420180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333200341</v>
      </c>
      <c r="BH13" s="609"/>
      <c r="BI13" s="609"/>
      <c r="BJ13" s="609"/>
      <c r="BK13" s="609"/>
      <c r="BL13" s="609"/>
      <c r="BM13" s="609"/>
      <c r="BN13" s="610"/>
      <c r="BO13" s="646">
        <v>40.1</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239737917</v>
      </c>
      <c r="CS13" s="609"/>
      <c r="CT13" s="609"/>
      <c r="CU13" s="609"/>
      <c r="CV13" s="609"/>
      <c r="CW13" s="609"/>
      <c r="CX13" s="609"/>
      <c r="CY13" s="610"/>
      <c r="CZ13" s="646">
        <v>11.6</v>
      </c>
      <c r="DA13" s="646"/>
      <c r="DB13" s="646"/>
      <c r="DC13" s="646"/>
      <c r="DD13" s="614">
        <v>153539734</v>
      </c>
      <c r="DE13" s="609"/>
      <c r="DF13" s="609"/>
      <c r="DG13" s="609"/>
      <c r="DH13" s="609"/>
      <c r="DI13" s="609"/>
      <c r="DJ13" s="609"/>
      <c r="DK13" s="609"/>
      <c r="DL13" s="609"/>
      <c r="DM13" s="609"/>
      <c r="DN13" s="609"/>
      <c r="DO13" s="609"/>
      <c r="DP13" s="610"/>
      <c r="DQ13" s="614">
        <v>82467276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11939807</v>
      </c>
      <c r="S14" s="609"/>
      <c r="T14" s="609"/>
      <c r="U14" s="609"/>
      <c r="V14" s="609"/>
      <c r="W14" s="609"/>
      <c r="X14" s="609"/>
      <c r="Y14" s="610"/>
      <c r="Z14" s="646">
        <v>0.6</v>
      </c>
      <c r="AA14" s="646"/>
      <c r="AB14" s="646"/>
      <c r="AC14" s="646"/>
      <c r="AD14" s="647">
        <v>11939807</v>
      </c>
      <c r="AE14" s="647"/>
      <c r="AF14" s="647"/>
      <c r="AG14" s="647"/>
      <c r="AH14" s="647"/>
      <c r="AI14" s="647"/>
      <c r="AJ14" s="647"/>
      <c r="AK14" s="647"/>
      <c r="AL14" s="611">
        <v>1.2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2251566</v>
      </c>
      <c r="BH14" s="609"/>
      <c r="BI14" s="609"/>
      <c r="BJ14" s="609"/>
      <c r="BK14" s="609"/>
      <c r="BL14" s="609"/>
      <c r="BM14" s="609"/>
      <c r="BN14" s="610"/>
      <c r="BO14" s="646">
        <v>0.3</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47106799</v>
      </c>
      <c r="CS14" s="609"/>
      <c r="CT14" s="609"/>
      <c r="CU14" s="609"/>
      <c r="CV14" s="609"/>
      <c r="CW14" s="609"/>
      <c r="CX14" s="609"/>
      <c r="CY14" s="610"/>
      <c r="CZ14" s="646">
        <v>2.2999999999999998</v>
      </c>
      <c r="DA14" s="646"/>
      <c r="DB14" s="646"/>
      <c r="DC14" s="646"/>
      <c r="DD14" s="614">
        <v>10116628</v>
      </c>
      <c r="DE14" s="609"/>
      <c r="DF14" s="609"/>
      <c r="DG14" s="609"/>
      <c r="DH14" s="609"/>
      <c r="DI14" s="609"/>
      <c r="DJ14" s="609"/>
      <c r="DK14" s="609"/>
      <c r="DL14" s="609"/>
      <c r="DM14" s="609"/>
      <c r="DN14" s="609"/>
      <c r="DO14" s="609"/>
      <c r="DP14" s="610"/>
      <c r="DQ14" s="614">
        <v>39600999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2224436</v>
      </c>
      <c r="S15" s="609"/>
      <c r="T15" s="609"/>
      <c r="U15" s="609"/>
      <c r="V15" s="609"/>
      <c r="W15" s="609"/>
      <c r="X15" s="609"/>
      <c r="Y15" s="610"/>
      <c r="Z15" s="646">
        <v>0.1</v>
      </c>
      <c r="AA15" s="646"/>
      <c r="AB15" s="646"/>
      <c r="AC15" s="646"/>
      <c r="AD15" s="647">
        <v>2224436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32149011</v>
      </c>
      <c r="BH15" s="609"/>
      <c r="BI15" s="609"/>
      <c r="BJ15" s="609"/>
      <c r="BK15" s="609"/>
      <c r="BL15" s="609"/>
      <c r="BM15" s="609"/>
      <c r="BN15" s="610"/>
      <c r="BO15" s="646">
        <v>3.9</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317937609</v>
      </c>
      <c r="CS15" s="609"/>
      <c r="CT15" s="609"/>
      <c r="CU15" s="609"/>
      <c r="CV15" s="609"/>
      <c r="CW15" s="609"/>
      <c r="CX15" s="609"/>
      <c r="CY15" s="610"/>
      <c r="CZ15" s="646">
        <v>15.4</v>
      </c>
      <c r="DA15" s="646"/>
      <c r="DB15" s="646"/>
      <c r="DC15" s="646"/>
      <c r="DD15" s="614">
        <v>70057435</v>
      </c>
      <c r="DE15" s="609"/>
      <c r="DF15" s="609"/>
      <c r="DG15" s="609"/>
      <c r="DH15" s="609"/>
      <c r="DI15" s="609"/>
      <c r="DJ15" s="609"/>
      <c r="DK15" s="609"/>
      <c r="DL15" s="609"/>
      <c r="DM15" s="609"/>
      <c r="DN15" s="609"/>
      <c r="DO15" s="609"/>
      <c r="DP15" s="610"/>
      <c r="DQ15" s="614">
        <v>221442889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17515317</v>
      </c>
      <c r="S16" s="609"/>
      <c r="T16" s="609"/>
      <c r="U16" s="609"/>
      <c r="V16" s="609"/>
      <c r="W16" s="609"/>
      <c r="X16" s="609"/>
      <c r="Y16" s="610"/>
      <c r="Z16" s="646">
        <v>0.8</v>
      </c>
      <c r="AA16" s="646"/>
      <c r="AB16" s="646"/>
      <c r="AC16" s="646"/>
      <c r="AD16" s="647">
        <v>17515317</v>
      </c>
      <c r="AE16" s="647"/>
      <c r="AF16" s="647"/>
      <c r="AG16" s="647"/>
      <c r="AH16" s="647"/>
      <c r="AI16" s="647"/>
      <c r="AJ16" s="647"/>
      <c r="AK16" s="647"/>
      <c r="AL16" s="611">
        <v>1.8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17991322</v>
      </c>
      <c r="S17" s="609"/>
      <c r="T17" s="609"/>
      <c r="U17" s="609"/>
      <c r="V17" s="609"/>
      <c r="W17" s="609"/>
      <c r="X17" s="609"/>
      <c r="Y17" s="610"/>
      <c r="Z17" s="646">
        <v>0.9</v>
      </c>
      <c r="AA17" s="646"/>
      <c r="AB17" s="646"/>
      <c r="AC17" s="646"/>
      <c r="AD17" s="647">
        <v>17991322</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206392277</v>
      </c>
      <c r="CS17" s="609"/>
      <c r="CT17" s="609"/>
      <c r="CU17" s="609"/>
      <c r="CV17" s="609"/>
      <c r="CW17" s="609"/>
      <c r="CX17" s="609"/>
      <c r="CY17" s="610"/>
      <c r="CZ17" s="646">
        <v>10</v>
      </c>
      <c r="DA17" s="646"/>
      <c r="DB17" s="646"/>
      <c r="DC17" s="646"/>
      <c r="DD17" s="614" t="s">
        <v>121</v>
      </c>
      <c r="DE17" s="609"/>
      <c r="DF17" s="609"/>
      <c r="DG17" s="609"/>
      <c r="DH17" s="609"/>
      <c r="DI17" s="609"/>
      <c r="DJ17" s="609"/>
      <c r="DK17" s="609"/>
      <c r="DL17" s="609"/>
      <c r="DM17" s="609"/>
      <c r="DN17" s="609"/>
      <c r="DO17" s="609"/>
      <c r="DP17" s="610"/>
      <c r="DQ17" s="614">
        <v>174222534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2710952</v>
      </c>
      <c r="S18" s="609"/>
      <c r="T18" s="609"/>
      <c r="U18" s="609"/>
      <c r="V18" s="609"/>
      <c r="W18" s="609"/>
      <c r="X18" s="609"/>
      <c r="Y18" s="610"/>
      <c r="Z18" s="646">
        <v>0.1</v>
      </c>
      <c r="AA18" s="646"/>
      <c r="AB18" s="646"/>
      <c r="AC18" s="646"/>
      <c r="AD18" s="647">
        <v>2710952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3669690</v>
      </c>
      <c r="CS18" s="609"/>
      <c r="CT18" s="609"/>
      <c r="CU18" s="609"/>
      <c r="CV18" s="609"/>
      <c r="CW18" s="609"/>
      <c r="CX18" s="609"/>
      <c r="CY18" s="610"/>
      <c r="CZ18" s="646">
        <v>0.2</v>
      </c>
      <c r="DA18" s="646"/>
      <c r="DB18" s="646"/>
      <c r="DC18" s="646"/>
      <c r="DD18" s="614" t="s">
        <v>121</v>
      </c>
      <c r="DE18" s="609"/>
      <c r="DF18" s="609"/>
      <c r="DG18" s="609"/>
      <c r="DH18" s="609"/>
      <c r="DI18" s="609"/>
      <c r="DJ18" s="609"/>
      <c r="DK18" s="609"/>
      <c r="DL18" s="609"/>
      <c r="DM18" s="609"/>
      <c r="DN18" s="609"/>
      <c r="DO18" s="609"/>
      <c r="DP18" s="610"/>
      <c r="DQ18" s="614">
        <v>3669690</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15105928</v>
      </c>
      <c r="S19" s="609"/>
      <c r="T19" s="609"/>
      <c r="U19" s="609"/>
      <c r="V19" s="609"/>
      <c r="W19" s="609"/>
      <c r="X19" s="609"/>
      <c r="Y19" s="610"/>
      <c r="Z19" s="646">
        <v>0.7</v>
      </c>
      <c r="AA19" s="646"/>
      <c r="AB19" s="646"/>
      <c r="AC19" s="646"/>
      <c r="AD19" s="647">
        <v>15105928</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97285502</v>
      </c>
      <c r="BH19" s="609"/>
      <c r="BI19" s="609"/>
      <c r="BJ19" s="609"/>
      <c r="BK19" s="609"/>
      <c r="BL19" s="609"/>
      <c r="BM19" s="609"/>
      <c r="BN19" s="610"/>
      <c r="BO19" s="646">
        <v>11.7</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174442</v>
      </c>
      <c r="S20" s="609"/>
      <c r="T20" s="609"/>
      <c r="U20" s="609"/>
      <c r="V20" s="609"/>
      <c r="W20" s="609"/>
      <c r="X20" s="609"/>
      <c r="Y20" s="610"/>
      <c r="Z20" s="646">
        <v>0</v>
      </c>
      <c r="AA20" s="646"/>
      <c r="AB20" s="646"/>
      <c r="AC20" s="646"/>
      <c r="AD20" s="647">
        <v>174442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97285502</v>
      </c>
      <c r="BH20" s="609"/>
      <c r="BI20" s="609"/>
      <c r="BJ20" s="609"/>
      <c r="BK20" s="609"/>
      <c r="BL20" s="609"/>
      <c r="BM20" s="609"/>
      <c r="BN20" s="610"/>
      <c r="BO20" s="646">
        <v>11.7</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2064170370</v>
      </c>
      <c r="CS20" s="609"/>
      <c r="CT20" s="609"/>
      <c r="CU20" s="609"/>
      <c r="CV20" s="609"/>
      <c r="CW20" s="609"/>
      <c r="CX20" s="609"/>
      <c r="CY20" s="610"/>
      <c r="CZ20" s="646">
        <v>100</v>
      </c>
      <c r="DA20" s="646"/>
      <c r="DB20" s="646"/>
      <c r="DC20" s="646"/>
      <c r="DD20" s="614">
        <v>252321487</v>
      </c>
      <c r="DE20" s="609"/>
      <c r="DF20" s="609"/>
      <c r="DG20" s="609"/>
      <c r="DH20" s="609"/>
      <c r="DI20" s="609"/>
      <c r="DJ20" s="609"/>
      <c r="DK20" s="609"/>
      <c r="DL20" s="609"/>
      <c r="DM20" s="609"/>
      <c r="DN20" s="609"/>
      <c r="DO20" s="609"/>
      <c r="DP20" s="610"/>
      <c r="DQ20" s="614">
        <v>1151019927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46533790</v>
      </c>
      <c r="S21" s="609"/>
      <c r="T21" s="609"/>
      <c r="U21" s="609"/>
      <c r="V21" s="609"/>
      <c r="W21" s="609"/>
      <c r="X21" s="609"/>
      <c r="Y21" s="610"/>
      <c r="Z21" s="646">
        <v>2.2000000000000002</v>
      </c>
      <c r="AA21" s="646"/>
      <c r="AB21" s="646"/>
      <c r="AC21" s="646"/>
      <c r="AD21" s="647">
        <v>45229729</v>
      </c>
      <c r="AE21" s="647"/>
      <c r="AF21" s="647"/>
      <c r="AG21" s="647"/>
      <c r="AH21" s="647"/>
      <c r="AI21" s="647"/>
      <c r="AJ21" s="647"/>
      <c r="AK21" s="647"/>
      <c r="AL21" s="611">
        <v>4.5999999999999996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318480</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45229729</v>
      </c>
      <c r="S22" s="609"/>
      <c r="T22" s="609"/>
      <c r="U22" s="609"/>
      <c r="V22" s="609"/>
      <c r="W22" s="609"/>
      <c r="X22" s="609"/>
      <c r="Y22" s="610"/>
      <c r="Z22" s="646">
        <v>2.2000000000000002</v>
      </c>
      <c r="AA22" s="646"/>
      <c r="AB22" s="646"/>
      <c r="AC22" s="646"/>
      <c r="AD22" s="647">
        <v>45229729</v>
      </c>
      <c r="AE22" s="647"/>
      <c r="AF22" s="647"/>
      <c r="AG22" s="647"/>
      <c r="AH22" s="647"/>
      <c r="AI22" s="647"/>
      <c r="AJ22" s="647"/>
      <c r="AK22" s="647"/>
      <c r="AL22" s="611">
        <v>4.5999999999999996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29417380</v>
      </c>
      <c r="BH22" s="609"/>
      <c r="BI22" s="609"/>
      <c r="BJ22" s="609"/>
      <c r="BK22" s="609"/>
      <c r="BL22" s="609"/>
      <c r="BM22" s="609"/>
      <c r="BN22" s="610"/>
      <c r="BO22" s="646">
        <v>3.5</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1303966</v>
      </c>
      <c r="S23" s="609"/>
      <c r="T23" s="609"/>
      <c r="U23" s="609"/>
      <c r="V23" s="609"/>
      <c r="W23" s="609"/>
      <c r="X23" s="609"/>
      <c r="Y23" s="610"/>
      <c r="Z23" s="646">
        <v>0.1</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67549642</v>
      </c>
      <c r="BH23" s="609"/>
      <c r="BI23" s="609"/>
      <c r="BJ23" s="609"/>
      <c r="BK23" s="609"/>
      <c r="BL23" s="609"/>
      <c r="BM23" s="609"/>
      <c r="BN23" s="610"/>
      <c r="BO23" s="646">
        <v>8.1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95</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1271232025</v>
      </c>
      <c r="CS24" s="664"/>
      <c r="CT24" s="664"/>
      <c r="CU24" s="664"/>
      <c r="CV24" s="664"/>
      <c r="CW24" s="664"/>
      <c r="CX24" s="664"/>
      <c r="CY24" s="689"/>
      <c r="CZ24" s="690">
        <v>61.6</v>
      </c>
      <c r="DA24" s="672"/>
      <c r="DB24" s="672"/>
      <c r="DC24" s="692"/>
      <c r="DD24" s="688">
        <v>695551951</v>
      </c>
      <c r="DE24" s="664"/>
      <c r="DF24" s="664"/>
      <c r="DG24" s="664"/>
      <c r="DH24" s="664"/>
      <c r="DI24" s="664"/>
      <c r="DJ24" s="664"/>
      <c r="DK24" s="689"/>
      <c r="DL24" s="688">
        <v>593207970</v>
      </c>
      <c r="DM24" s="664"/>
      <c r="DN24" s="664"/>
      <c r="DO24" s="664"/>
      <c r="DP24" s="664"/>
      <c r="DQ24" s="664"/>
      <c r="DR24" s="664"/>
      <c r="DS24" s="664"/>
      <c r="DT24" s="664"/>
      <c r="DU24" s="664"/>
      <c r="DV24" s="689"/>
      <c r="DW24" s="690">
        <v>59.9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1026911693</v>
      </c>
      <c r="S25" s="609"/>
      <c r="T25" s="609"/>
      <c r="U25" s="609"/>
      <c r="V25" s="609"/>
      <c r="W25" s="609"/>
      <c r="X25" s="609"/>
      <c r="Y25" s="610"/>
      <c r="Z25" s="646">
        <v>49.2</v>
      </c>
      <c r="AA25" s="646"/>
      <c r="AB25" s="646"/>
      <c r="AC25" s="646"/>
      <c r="AD25" s="647">
        <v>958057990</v>
      </c>
      <c r="AE25" s="647"/>
      <c r="AF25" s="647"/>
      <c r="AG25" s="647"/>
      <c r="AH25" s="647"/>
      <c r="AI25" s="647"/>
      <c r="AJ25" s="647"/>
      <c r="AK25" s="647"/>
      <c r="AL25" s="611">
        <v>97.2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321996966</v>
      </c>
      <c r="CS25" s="621"/>
      <c r="CT25" s="621"/>
      <c r="CU25" s="621"/>
      <c r="CV25" s="621"/>
      <c r="CW25" s="621"/>
      <c r="CX25" s="621"/>
      <c r="CY25" s="622"/>
      <c r="CZ25" s="611">
        <v>15.6</v>
      </c>
      <c r="DA25" s="623"/>
      <c r="DB25" s="623"/>
      <c r="DC25" s="624"/>
      <c r="DD25" s="614">
        <v>266444950</v>
      </c>
      <c r="DE25" s="621"/>
      <c r="DF25" s="621"/>
      <c r="DG25" s="621"/>
      <c r="DH25" s="621"/>
      <c r="DI25" s="621"/>
      <c r="DJ25" s="621"/>
      <c r="DK25" s="622"/>
      <c r="DL25" s="614">
        <v>264878795</v>
      </c>
      <c r="DM25" s="621"/>
      <c r="DN25" s="621"/>
      <c r="DO25" s="621"/>
      <c r="DP25" s="621"/>
      <c r="DQ25" s="621"/>
      <c r="DR25" s="621"/>
      <c r="DS25" s="621"/>
      <c r="DT25" s="621"/>
      <c r="DU25" s="621"/>
      <c r="DV25" s="622"/>
      <c r="DW25" s="611">
        <v>26.7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619363</v>
      </c>
      <c r="S26" s="609"/>
      <c r="T26" s="609"/>
      <c r="U26" s="609"/>
      <c r="V26" s="609"/>
      <c r="W26" s="609"/>
      <c r="X26" s="609"/>
      <c r="Y26" s="610"/>
      <c r="Z26" s="646">
        <v>0</v>
      </c>
      <c r="AA26" s="646"/>
      <c r="AB26" s="646"/>
      <c r="AC26" s="646"/>
      <c r="AD26" s="647">
        <v>619363</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233178944</v>
      </c>
      <c r="CS26" s="609"/>
      <c r="CT26" s="609"/>
      <c r="CU26" s="609"/>
      <c r="CV26" s="609"/>
      <c r="CW26" s="609"/>
      <c r="CX26" s="609"/>
      <c r="CY26" s="610"/>
      <c r="CZ26" s="611">
        <v>11.3</v>
      </c>
      <c r="DA26" s="623"/>
      <c r="DB26" s="623"/>
      <c r="DC26" s="624"/>
      <c r="DD26" s="614">
        <v>193467025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4546569</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830468466</v>
      </c>
      <c r="BH27" s="609"/>
      <c r="BI27" s="609"/>
      <c r="BJ27" s="609"/>
      <c r="BK27" s="609"/>
      <c r="BL27" s="609"/>
      <c r="BM27" s="609"/>
      <c r="BN27" s="610"/>
      <c r="BO27" s="646">
        <v>100</v>
      </c>
      <c r="BP27" s="646"/>
      <c r="BQ27" s="646"/>
      <c r="BR27" s="646"/>
      <c r="BS27" s="647">
        <v>28635887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743166888</v>
      </c>
      <c r="CS27" s="621"/>
      <c r="CT27" s="621"/>
      <c r="CU27" s="621"/>
      <c r="CV27" s="621"/>
      <c r="CW27" s="621"/>
      <c r="CX27" s="621"/>
      <c r="CY27" s="622"/>
      <c r="CZ27" s="611">
        <v>36</v>
      </c>
      <c r="DA27" s="623"/>
      <c r="DB27" s="623"/>
      <c r="DC27" s="624"/>
      <c r="DD27" s="614">
        <v>255208573</v>
      </c>
      <c r="DE27" s="621"/>
      <c r="DF27" s="621"/>
      <c r="DG27" s="621"/>
      <c r="DH27" s="621"/>
      <c r="DI27" s="621"/>
      <c r="DJ27" s="621"/>
      <c r="DK27" s="622"/>
      <c r="DL27" s="614">
        <v>206611975</v>
      </c>
      <c r="DM27" s="621"/>
      <c r="DN27" s="621"/>
      <c r="DO27" s="621"/>
      <c r="DP27" s="621"/>
      <c r="DQ27" s="621"/>
      <c r="DR27" s="621"/>
      <c r="DS27" s="621"/>
      <c r="DT27" s="621"/>
      <c r="DU27" s="621"/>
      <c r="DV27" s="622"/>
      <c r="DW27" s="611">
        <v>20.9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61403092</v>
      </c>
      <c r="S28" s="609"/>
      <c r="T28" s="609"/>
      <c r="U28" s="609"/>
      <c r="V28" s="609"/>
      <c r="W28" s="609"/>
      <c r="X28" s="609"/>
      <c r="Y28" s="610"/>
      <c r="Z28" s="646">
        <v>2.9</v>
      </c>
      <c r="AA28" s="646"/>
      <c r="AB28" s="646"/>
      <c r="AC28" s="646"/>
      <c r="AD28" s="647">
        <v>14881811</v>
      </c>
      <c r="AE28" s="647"/>
      <c r="AF28" s="647"/>
      <c r="AG28" s="647"/>
      <c r="AH28" s="647"/>
      <c r="AI28" s="647"/>
      <c r="AJ28" s="647"/>
      <c r="AK28" s="647"/>
      <c r="AL28" s="611">
        <v>1.5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206068171</v>
      </c>
      <c r="CS28" s="609"/>
      <c r="CT28" s="609"/>
      <c r="CU28" s="609"/>
      <c r="CV28" s="609"/>
      <c r="CW28" s="609"/>
      <c r="CX28" s="609"/>
      <c r="CY28" s="610"/>
      <c r="CZ28" s="611">
        <v>10</v>
      </c>
      <c r="DA28" s="623"/>
      <c r="DB28" s="623"/>
      <c r="DC28" s="624"/>
      <c r="DD28" s="614">
        <v>173898428</v>
      </c>
      <c r="DE28" s="609"/>
      <c r="DF28" s="609"/>
      <c r="DG28" s="609"/>
      <c r="DH28" s="609"/>
      <c r="DI28" s="609"/>
      <c r="DJ28" s="609"/>
      <c r="DK28" s="610"/>
      <c r="DL28" s="614">
        <v>121717200</v>
      </c>
      <c r="DM28" s="609"/>
      <c r="DN28" s="609"/>
      <c r="DO28" s="609"/>
      <c r="DP28" s="609"/>
      <c r="DQ28" s="609"/>
      <c r="DR28" s="609"/>
      <c r="DS28" s="609"/>
      <c r="DT28" s="609"/>
      <c r="DU28" s="609"/>
      <c r="DV28" s="610"/>
      <c r="DW28" s="611">
        <v>12.3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8047880</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205972532</v>
      </c>
      <c r="CS29" s="621"/>
      <c r="CT29" s="621"/>
      <c r="CU29" s="621"/>
      <c r="CV29" s="621"/>
      <c r="CW29" s="621"/>
      <c r="CX29" s="621"/>
      <c r="CY29" s="622"/>
      <c r="CZ29" s="611">
        <v>10</v>
      </c>
      <c r="DA29" s="623"/>
      <c r="DB29" s="623"/>
      <c r="DC29" s="624"/>
      <c r="DD29" s="614">
        <v>173802789</v>
      </c>
      <c r="DE29" s="621"/>
      <c r="DF29" s="621"/>
      <c r="DG29" s="621"/>
      <c r="DH29" s="621"/>
      <c r="DI29" s="621"/>
      <c r="DJ29" s="621"/>
      <c r="DK29" s="622"/>
      <c r="DL29" s="614">
        <v>121621561</v>
      </c>
      <c r="DM29" s="621"/>
      <c r="DN29" s="621"/>
      <c r="DO29" s="621"/>
      <c r="DP29" s="621"/>
      <c r="DQ29" s="621"/>
      <c r="DR29" s="621"/>
      <c r="DS29" s="621"/>
      <c r="DT29" s="621"/>
      <c r="DU29" s="621"/>
      <c r="DV29" s="622"/>
      <c r="DW29" s="611">
        <v>12.3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562212087</v>
      </c>
      <c r="S30" s="609"/>
      <c r="T30" s="609"/>
      <c r="U30" s="609"/>
      <c r="V30" s="609"/>
      <c r="W30" s="609"/>
      <c r="X30" s="609"/>
      <c r="Y30" s="610"/>
      <c r="Z30" s="646">
        <v>26.9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192786891</v>
      </c>
      <c r="CS30" s="609"/>
      <c r="CT30" s="609"/>
      <c r="CU30" s="609"/>
      <c r="CV30" s="609"/>
      <c r="CW30" s="609"/>
      <c r="CX30" s="609"/>
      <c r="CY30" s="610"/>
      <c r="CZ30" s="611">
        <v>9.3000000000000007</v>
      </c>
      <c r="DA30" s="623"/>
      <c r="DB30" s="623"/>
      <c r="DC30" s="624"/>
      <c r="DD30" s="614">
        <v>160638154</v>
      </c>
      <c r="DE30" s="609"/>
      <c r="DF30" s="609"/>
      <c r="DG30" s="609"/>
      <c r="DH30" s="609"/>
      <c r="DI30" s="609"/>
      <c r="DJ30" s="609"/>
      <c r="DK30" s="610"/>
      <c r="DL30" s="614">
        <v>108456926</v>
      </c>
      <c r="DM30" s="609"/>
      <c r="DN30" s="609"/>
      <c r="DO30" s="609"/>
      <c r="DP30" s="609"/>
      <c r="DQ30" s="609"/>
      <c r="DR30" s="609"/>
      <c r="DS30" s="609"/>
      <c r="DT30" s="609"/>
      <c r="DU30" s="609"/>
      <c r="DV30" s="610"/>
      <c r="DW30" s="611">
        <v>10.9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99.5</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13185641</v>
      </c>
      <c r="CS31" s="621"/>
      <c r="CT31" s="621"/>
      <c r="CU31" s="621"/>
      <c r="CV31" s="621"/>
      <c r="CW31" s="621"/>
      <c r="CX31" s="621"/>
      <c r="CY31" s="622"/>
      <c r="CZ31" s="611">
        <v>0.6</v>
      </c>
      <c r="DA31" s="623"/>
      <c r="DB31" s="623"/>
      <c r="DC31" s="624"/>
      <c r="DD31" s="614">
        <v>13164635</v>
      </c>
      <c r="DE31" s="621"/>
      <c r="DF31" s="621"/>
      <c r="DG31" s="621"/>
      <c r="DH31" s="621"/>
      <c r="DI31" s="621"/>
      <c r="DJ31" s="621"/>
      <c r="DK31" s="622"/>
      <c r="DL31" s="614">
        <v>13164635</v>
      </c>
      <c r="DM31" s="621"/>
      <c r="DN31" s="621"/>
      <c r="DO31" s="621"/>
      <c r="DP31" s="621"/>
      <c r="DQ31" s="621"/>
      <c r="DR31" s="621"/>
      <c r="DS31" s="621"/>
      <c r="DT31" s="621"/>
      <c r="DU31" s="621"/>
      <c r="DV31" s="622"/>
      <c r="DW31" s="611">
        <v>1.3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111880804</v>
      </c>
      <c r="S32" s="609"/>
      <c r="T32" s="609"/>
      <c r="U32" s="609"/>
      <c r="V32" s="609"/>
      <c r="W32" s="609"/>
      <c r="X32" s="609"/>
      <c r="Y32" s="610"/>
      <c r="Z32" s="646">
        <v>5.4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97.9</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95639</v>
      </c>
      <c r="CS32" s="609"/>
      <c r="CT32" s="609"/>
      <c r="CU32" s="609"/>
      <c r="CV32" s="609"/>
      <c r="CW32" s="609"/>
      <c r="CX32" s="609"/>
      <c r="CY32" s="610"/>
      <c r="CZ32" s="611">
        <v>0</v>
      </c>
      <c r="DA32" s="623"/>
      <c r="DB32" s="623"/>
      <c r="DC32" s="624"/>
      <c r="DD32" s="614">
        <v>95639</v>
      </c>
      <c r="DE32" s="609"/>
      <c r="DF32" s="609"/>
      <c r="DG32" s="609"/>
      <c r="DH32" s="609"/>
      <c r="DI32" s="609"/>
      <c r="DJ32" s="609"/>
      <c r="DK32" s="610"/>
      <c r="DL32" s="614">
        <v>95639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50776267</v>
      </c>
      <c r="S33" s="609"/>
      <c r="T33" s="609"/>
      <c r="U33" s="609"/>
      <c r="V33" s="609"/>
      <c r="W33" s="609"/>
      <c r="X33" s="609"/>
      <c r="Y33" s="610"/>
      <c r="Z33" s="646">
        <v>2.4</v>
      </c>
      <c r="AA33" s="646"/>
      <c r="AB33" s="646"/>
      <c r="AC33" s="646"/>
      <c r="AD33" s="647">
        <v>11032253</v>
      </c>
      <c r="AE33" s="647"/>
      <c r="AF33" s="647"/>
      <c r="AG33" s="647"/>
      <c r="AH33" s="647"/>
      <c r="AI33" s="647"/>
      <c r="AJ33" s="647"/>
      <c r="AK33" s="647"/>
      <c r="AL33" s="611">
        <v>1.1000000000000001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99.8</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540616858</v>
      </c>
      <c r="CS33" s="621"/>
      <c r="CT33" s="621"/>
      <c r="CU33" s="621"/>
      <c r="CV33" s="621"/>
      <c r="CW33" s="621"/>
      <c r="CX33" s="621"/>
      <c r="CY33" s="622"/>
      <c r="CZ33" s="611">
        <v>26.2</v>
      </c>
      <c r="DA33" s="623"/>
      <c r="DB33" s="623"/>
      <c r="DC33" s="624"/>
      <c r="DD33" s="614">
        <v>390052714</v>
      </c>
      <c r="DE33" s="621"/>
      <c r="DF33" s="621"/>
      <c r="DG33" s="621"/>
      <c r="DH33" s="621"/>
      <c r="DI33" s="621"/>
      <c r="DJ33" s="621"/>
      <c r="DK33" s="622"/>
      <c r="DL33" s="614">
        <v>297074487</v>
      </c>
      <c r="DM33" s="621"/>
      <c r="DN33" s="621"/>
      <c r="DO33" s="621"/>
      <c r="DP33" s="621"/>
      <c r="DQ33" s="621"/>
      <c r="DR33" s="621"/>
      <c r="DS33" s="621"/>
      <c r="DT33" s="621"/>
      <c r="DU33" s="621"/>
      <c r="DV33" s="622"/>
      <c r="DW33" s="611">
        <v>30</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1602766</v>
      </c>
      <c r="S34" s="609"/>
      <c r="T34" s="609"/>
      <c r="U34" s="609"/>
      <c r="V34" s="609"/>
      <c r="W34" s="609"/>
      <c r="X34" s="609"/>
      <c r="Y34" s="610"/>
      <c r="Z34" s="646">
        <v>0.1</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159252911</v>
      </c>
      <c r="CS34" s="609"/>
      <c r="CT34" s="609"/>
      <c r="CU34" s="609"/>
      <c r="CV34" s="609"/>
      <c r="CW34" s="609"/>
      <c r="CX34" s="609"/>
      <c r="CY34" s="610"/>
      <c r="CZ34" s="611">
        <v>7.7</v>
      </c>
      <c r="DA34" s="623"/>
      <c r="DB34" s="623"/>
      <c r="DC34" s="624"/>
      <c r="DD34" s="614">
        <v>116983176</v>
      </c>
      <c r="DE34" s="609"/>
      <c r="DF34" s="609"/>
      <c r="DG34" s="609"/>
      <c r="DH34" s="609"/>
      <c r="DI34" s="609"/>
      <c r="DJ34" s="609"/>
      <c r="DK34" s="610"/>
      <c r="DL34" s="614">
        <v>103611393</v>
      </c>
      <c r="DM34" s="609"/>
      <c r="DN34" s="609"/>
      <c r="DO34" s="609"/>
      <c r="DP34" s="609"/>
      <c r="DQ34" s="609"/>
      <c r="DR34" s="609"/>
      <c r="DS34" s="609"/>
      <c r="DT34" s="609"/>
      <c r="DU34" s="609"/>
      <c r="DV34" s="610"/>
      <c r="DW34" s="611">
        <v>10.5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6188824</v>
      </c>
      <c r="S35" s="609"/>
      <c r="T35" s="609"/>
      <c r="U35" s="609"/>
      <c r="V35" s="609"/>
      <c r="W35" s="609"/>
      <c r="X35" s="609"/>
      <c r="Y35" s="610"/>
      <c r="Z35" s="646">
        <v>0.3</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29219051</v>
      </c>
      <c r="CS35" s="621"/>
      <c r="CT35" s="621"/>
      <c r="CU35" s="621"/>
      <c r="CV35" s="621"/>
      <c r="CW35" s="621"/>
      <c r="CX35" s="621"/>
      <c r="CY35" s="622"/>
      <c r="CZ35" s="611">
        <v>1.4</v>
      </c>
      <c r="DA35" s="623"/>
      <c r="DB35" s="623"/>
      <c r="DC35" s="624"/>
      <c r="DD35" s="614">
        <v>20451184</v>
      </c>
      <c r="DE35" s="621"/>
      <c r="DF35" s="621"/>
      <c r="DG35" s="621"/>
      <c r="DH35" s="621"/>
      <c r="DI35" s="621"/>
      <c r="DJ35" s="621"/>
      <c r="DK35" s="622"/>
      <c r="DL35" s="614">
        <v>20443301</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23696161</v>
      </c>
      <c r="S36" s="609"/>
      <c r="T36" s="609"/>
      <c r="U36" s="609"/>
      <c r="V36" s="609"/>
      <c r="W36" s="609"/>
      <c r="X36" s="609"/>
      <c r="Y36" s="610"/>
      <c r="Z36" s="646">
        <v>1.1000000000000001</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162376514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182427015</v>
      </c>
      <c r="CS36" s="609"/>
      <c r="CT36" s="609"/>
      <c r="CU36" s="609"/>
      <c r="CV36" s="609"/>
      <c r="CW36" s="609"/>
      <c r="CX36" s="609"/>
      <c r="CY36" s="610"/>
      <c r="CZ36" s="611">
        <v>8.8000000000000007</v>
      </c>
      <c r="DA36" s="623"/>
      <c r="DB36" s="623"/>
      <c r="DC36" s="624"/>
      <c r="DD36" s="614">
        <v>132625303</v>
      </c>
      <c r="DE36" s="609"/>
      <c r="DF36" s="609"/>
      <c r="DG36" s="609"/>
      <c r="DH36" s="609"/>
      <c r="DI36" s="609"/>
      <c r="DJ36" s="609"/>
      <c r="DK36" s="610"/>
      <c r="DL36" s="614">
        <v>78418505</v>
      </c>
      <c r="DM36" s="609"/>
      <c r="DN36" s="609"/>
      <c r="DO36" s="609"/>
      <c r="DP36" s="609"/>
      <c r="DQ36" s="609"/>
      <c r="DR36" s="609"/>
      <c r="DS36" s="609"/>
      <c r="DT36" s="609"/>
      <c r="DU36" s="609"/>
      <c r="DV36" s="610"/>
      <c r="DW36" s="611">
        <v>7.9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101014632</v>
      </c>
      <c r="S37" s="609"/>
      <c r="T37" s="609"/>
      <c r="U37" s="609"/>
      <c r="V37" s="609"/>
      <c r="W37" s="609"/>
      <c r="X37" s="609"/>
      <c r="Y37" s="610"/>
      <c r="Z37" s="646">
        <v>4.8</v>
      </c>
      <c r="AA37" s="646"/>
      <c r="AB37" s="646"/>
      <c r="AC37" s="646"/>
      <c r="AD37" s="647">
        <v>663723</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24277040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-4846289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11344631</v>
      </c>
      <c r="CS37" s="621"/>
      <c r="CT37" s="621"/>
      <c r="CU37" s="621"/>
      <c r="CV37" s="621"/>
      <c r="CW37" s="621"/>
      <c r="CX37" s="621"/>
      <c r="CY37" s="622"/>
      <c r="CZ37" s="611">
        <v>0.5</v>
      </c>
      <c r="DA37" s="623"/>
      <c r="DB37" s="623"/>
      <c r="DC37" s="624"/>
      <c r="DD37" s="614">
        <v>6158474</v>
      </c>
      <c r="DE37" s="621"/>
      <c r="DF37" s="621"/>
      <c r="DG37" s="621"/>
      <c r="DH37" s="621"/>
      <c r="DI37" s="621"/>
      <c r="DJ37" s="621"/>
      <c r="DK37" s="622"/>
      <c r="DL37" s="614">
        <v>4759322</v>
      </c>
      <c r="DM37" s="621"/>
      <c r="DN37" s="621"/>
      <c r="DO37" s="621"/>
      <c r="DP37" s="621"/>
      <c r="DQ37" s="621"/>
      <c r="DR37" s="621"/>
      <c r="DS37" s="621"/>
      <c r="DT37" s="621"/>
      <c r="DU37" s="621"/>
      <c r="DV37" s="622"/>
      <c r="DW37" s="611">
        <v>0.5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130231500</v>
      </c>
      <c r="S38" s="609"/>
      <c r="T38" s="609"/>
      <c r="U38" s="609"/>
      <c r="V38" s="609"/>
      <c r="W38" s="609"/>
      <c r="X38" s="609"/>
      <c r="Y38" s="610"/>
      <c r="Z38" s="646">
        <v>6.2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3669690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402166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133179000</v>
      </c>
      <c r="CS38" s="609"/>
      <c r="CT38" s="609"/>
      <c r="CU38" s="609"/>
      <c r="CV38" s="609"/>
      <c r="CW38" s="609"/>
      <c r="CX38" s="609"/>
      <c r="CY38" s="610"/>
      <c r="CZ38" s="611">
        <v>6.5</v>
      </c>
      <c r="DA38" s="623"/>
      <c r="DB38" s="623"/>
      <c r="DC38" s="624"/>
      <c r="DD38" s="614">
        <v>101944484</v>
      </c>
      <c r="DE38" s="609"/>
      <c r="DF38" s="609"/>
      <c r="DG38" s="609"/>
      <c r="DH38" s="609"/>
      <c r="DI38" s="609"/>
      <c r="DJ38" s="609"/>
      <c r="DK38" s="610"/>
      <c r="DL38" s="614">
        <v>94601288</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2479916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542619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25675750</v>
      </c>
      <c r="CS39" s="621"/>
      <c r="CT39" s="621"/>
      <c r="CU39" s="621"/>
      <c r="CV39" s="621"/>
      <c r="CW39" s="621"/>
      <c r="CX39" s="621"/>
      <c r="CY39" s="622"/>
      <c r="CZ39" s="611">
        <v>1.2</v>
      </c>
      <c r="DA39" s="623"/>
      <c r="DB39" s="623"/>
      <c r="DC39" s="624"/>
      <c r="DD39" s="614">
        <v>16433322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5664000</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369435</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10863131</v>
      </c>
      <c r="CS40" s="609"/>
      <c r="CT40" s="609"/>
      <c r="CU40" s="609"/>
      <c r="CV40" s="609"/>
      <c r="CW40" s="609"/>
      <c r="CX40" s="609"/>
      <c r="CY40" s="610"/>
      <c r="CZ40" s="611">
        <v>0.5</v>
      </c>
      <c r="DA40" s="623"/>
      <c r="DB40" s="623"/>
      <c r="DC40" s="624"/>
      <c r="DD40" s="614">
        <v>1615245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2089131638</v>
      </c>
      <c r="S41" s="633"/>
      <c r="T41" s="633"/>
      <c r="U41" s="633"/>
      <c r="V41" s="633"/>
      <c r="W41" s="633"/>
      <c r="X41" s="633"/>
      <c r="Y41" s="636"/>
      <c r="Z41" s="637">
        <v>100</v>
      </c>
      <c r="AA41" s="637"/>
      <c r="AB41" s="637"/>
      <c r="AC41" s="637"/>
      <c r="AD41" s="638">
        <v>985255140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37280799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94299634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252321487</v>
      </c>
      <c r="CS42" s="621"/>
      <c r="CT42" s="621"/>
      <c r="CU42" s="621"/>
      <c r="CV42" s="621"/>
      <c r="CW42" s="621"/>
      <c r="CX42" s="621"/>
      <c r="CY42" s="622"/>
      <c r="CZ42" s="611">
        <v>12.2</v>
      </c>
      <c r="DA42" s="623"/>
      <c r="DB42" s="623"/>
      <c r="DC42" s="624"/>
      <c r="DD42" s="614">
        <v>65415262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4686645</v>
      </c>
      <c r="CS43" s="621"/>
      <c r="CT43" s="621"/>
      <c r="CU43" s="621"/>
      <c r="CV43" s="621"/>
      <c r="CW43" s="621"/>
      <c r="CX43" s="621"/>
      <c r="CY43" s="622"/>
      <c r="CZ43" s="611">
        <v>0.2</v>
      </c>
      <c r="DA43" s="623"/>
      <c r="DB43" s="623"/>
      <c r="DC43" s="624"/>
      <c r="DD43" s="614">
        <v>4589020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252321487</v>
      </c>
      <c r="CS44" s="609"/>
      <c r="CT44" s="609"/>
      <c r="CU44" s="609"/>
      <c r="CV44" s="609"/>
      <c r="CW44" s="609"/>
      <c r="CX44" s="609"/>
      <c r="CY44" s="610"/>
      <c r="CZ44" s="611">
        <v>12.2</v>
      </c>
      <c r="DA44" s="612"/>
      <c r="DB44" s="612"/>
      <c r="DC44" s="613"/>
      <c r="DD44" s="614">
        <v>65415262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116333868</v>
      </c>
      <c r="CS45" s="621"/>
      <c r="CT45" s="621"/>
      <c r="CU45" s="621"/>
      <c r="CV45" s="621"/>
      <c r="CW45" s="621"/>
      <c r="CX45" s="621"/>
      <c r="CY45" s="622"/>
      <c r="CZ45" s="611">
        <v>5.6</v>
      </c>
      <c r="DA45" s="623"/>
      <c r="DB45" s="623"/>
      <c r="DC45" s="624"/>
      <c r="DD45" s="614">
        <v>4891758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134090315</v>
      </c>
      <c r="CS46" s="609"/>
      <c r="CT46" s="609"/>
      <c r="CU46" s="609"/>
      <c r="CV46" s="609"/>
      <c r="CW46" s="609"/>
      <c r="CX46" s="609"/>
      <c r="CY46" s="610"/>
      <c r="CZ46" s="611">
        <v>6.5</v>
      </c>
      <c r="DA46" s="612"/>
      <c r="DB46" s="612"/>
      <c r="DC46" s="613"/>
      <c r="DD46" s="614">
        <v>60435200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2064170370</v>
      </c>
      <c r="CS49" s="593"/>
      <c r="CT49" s="593"/>
      <c r="CU49" s="593"/>
      <c r="CV49" s="593"/>
      <c r="CW49" s="593"/>
      <c r="CX49" s="593"/>
      <c r="CY49" s="594"/>
      <c r="CZ49" s="595">
        <v>100</v>
      </c>
      <c r="DA49" s="596"/>
      <c r="DB49" s="596"/>
      <c r="DC49" s="597"/>
      <c r="DD49" s="598">
        <v>1151019927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8d12NdmWmcVZKzvW3TbHbeAHbAbM/TCJVJ+hQZTCSoUsJDLLw3+hNfY6KTwdxrBVWwjHvbs8XMSZQIZwK3Z2FQ==" saltValue="6RS8znT4dMP/AiRcvRqU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7" zoomScaleNormal="67"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2090062</v>
      </c>
      <c r="R7" s="1090"/>
      <c r="S7" s="1090"/>
      <c r="T7" s="1090"/>
      <c r="U7" s="1090"/>
      <c r="V7" s="1090">
        <v>2065562</v>
      </c>
      <c r="W7" s="1090"/>
      <c r="X7" s="1090"/>
      <c r="Y7" s="1090"/>
      <c r="Z7" s="1090"/>
      <c r="AA7" s="1090">
        <v>24500</v>
      </c>
      <c r="AB7" s="1090"/>
      <c r="AC7" s="1090"/>
      <c r="AD7" s="1090"/>
      <c r="AE7" s="1091"/>
      <c r="AF7" s="1092">
        <v>20568</v>
      </c>
      <c r="AG7" s="1093"/>
      <c r="AH7" s="1093"/>
      <c r="AI7" s="1093"/>
      <c r="AJ7" s="1094"/>
      <c r="AK7" s="1095">
        <v>5281</v>
      </c>
      <c r="AL7" s="1096"/>
      <c r="AM7" s="1096"/>
      <c r="AN7" s="1096"/>
      <c r="AO7" s="1096"/>
      <c r="AP7" s="1096">
        <v>1997786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558</v>
      </c>
      <c r="BT7" s="1087" t="s">
        <v>558</v>
      </c>
      <c r="BU7" s="1087" t="s">
        <v>558</v>
      </c>
      <c r="BV7" s="1087" t="s">
        <v>558</v>
      </c>
      <c r="BW7" s="1087" t="s">
        <v>558</v>
      </c>
      <c r="BX7" s="1087" t="s">
        <v>558</v>
      </c>
      <c r="BY7" s="1087" t="s">
        <v>558</v>
      </c>
      <c r="BZ7" s="1087" t="s">
        <v>558</v>
      </c>
      <c r="CA7" s="1087" t="s">
        <v>558</v>
      </c>
      <c r="CB7" s="1087" t="s">
        <v>558</v>
      </c>
      <c r="CC7" s="1087" t="s">
        <v>558</v>
      </c>
      <c r="CD7" s="1087" t="s">
        <v>558</v>
      </c>
      <c r="CE7" s="1087" t="s">
        <v>558</v>
      </c>
      <c r="CF7" s="1087" t="s">
        <v>558</v>
      </c>
      <c r="CG7" s="1099" t="s">
        <v>558</v>
      </c>
      <c r="CH7" s="1083">
        <v>38281</v>
      </c>
      <c r="CI7" s="1084"/>
      <c r="CJ7" s="1084"/>
      <c r="CK7" s="1084"/>
      <c r="CL7" s="1085"/>
      <c r="CM7" s="1083">
        <v>579767</v>
      </c>
      <c r="CN7" s="1084"/>
      <c r="CO7" s="1084"/>
      <c r="CP7" s="1084"/>
      <c r="CQ7" s="1085"/>
      <c r="CR7" s="1083">
        <v>468831</v>
      </c>
      <c r="CS7" s="1084"/>
      <c r="CT7" s="1084"/>
      <c r="CU7" s="1084"/>
      <c r="CV7" s="1085"/>
      <c r="CW7" s="1083">
        <v>5996</v>
      </c>
      <c r="CX7" s="1084"/>
      <c r="CY7" s="1084"/>
      <c r="CZ7" s="1084"/>
      <c r="DA7" s="1085"/>
      <c r="DB7" s="1083" t="s">
        <v>495</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739</v>
      </c>
      <c r="R8" s="1026"/>
      <c r="S8" s="1026"/>
      <c r="T8" s="1026"/>
      <c r="U8" s="1026"/>
      <c r="V8" s="1026">
        <v>278</v>
      </c>
      <c r="W8" s="1026"/>
      <c r="X8" s="1026"/>
      <c r="Y8" s="1026"/>
      <c r="Z8" s="1026"/>
      <c r="AA8" s="1026">
        <v>461</v>
      </c>
      <c r="AB8" s="1026"/>
      <c r="AC8" s="1026"/>
      <c r="AD8" s="1026"/>
      <c r="AE8" s="1027"/>
      <c r="AF8" s="1022" t="s">
        <v>121</v>
      </c>
      <c r="AG8" s="1023"/>
      <c r="AH8" s="1023"/>
      <c r="AI8" s="1023"/>
      <c r="AJ8" s="1024"/>
      <c r="AK8" s="1067">
        <v>8</v>
      </c>
      <c r="AL8" s="1068"/>
      <c r="AM8" s="1068"/>
      <c r="AN8" s="1068"/>
      <c r="AO8" s="1068"/>
      <c r="AP8" s="1068">
        <v>1879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559</v>
      </c>
      <c r="BT8" s="980" t="s">
        <v>559</v>
      </c>
      <c r="BU8" s="980" t="s">
        <v>559</v>
      </c>
      <c r="BV8" s="980" t="s">
        <v>559</v>
      </c>
      <c r="BW8" s="980" t="s">
        <v>559</v>
      </c>
      <c r="BX8" s="980" t="s">
        <v>559</v>
      </c>
      <c r="BY8" s="980" t="s">
        <v>559</v>
      </c>
      <c r="BZ8" s="980" t="s">
        <v>559</v>
      </c>
      <c r="CA8" s="980" t="s">
        <v>559</v>
      </c>
      <c r="CB8" s="980" t="s">
        <v>559</v>
      </c>
      <c r="CC8" s="980" t="s">
        <v>559</v>
      </c>
      <c r="CD8" s="980" t="s">
        <v>559</v>
      </c>
      <c r="CE8" s="980" t="s">
        <v>559</v>
      </c>
      <c r="CF8" s="980" t="s">
        <v>559</v>
      </c>
      <c r="CG8" s="1001" t="s">
        <v>559</v>
      </c>
      <c r="CH8" s="976">
        <v>198</v>
      </c>
      <c r="CI8" s="977"/>
      <c r="CJ8" s="977"/>
      <c r="CK8" s="977"/>
      <c r="CL8" s="978"/>
      <c r="CM8" s="976">
        <v>3015</v>
      </c>
      <c r="CN8" s="977"/>
      <c r="CO8" s="977"/>
      <c r="CP8" s="977"/>
      <c r="CQ8" s="978"/>
      <c r="CR8" s="976">
        <v>50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522</v>
      </c>
      <c r="R9" s="1026"/>
      <c r="S9" s="1026"/>
      <c r="T9" s="1026"/>
      <c r="U9" s="1026"/>
      <c r="V9" s="1026">
        <v>522</v>
      </c>
      <c r="W9" s="1026"/>
      <c r="X9" s="1026"/>
      <c r="Y9" s="1026"/>
      <c r="Z9" s="1026"/>
      <c r="AA9" s="1026" t="s">
        <v>495</v>
      </c>
      <c r="AB9" s="1026"/>
      <c r="AC9" s="1026"/>
      <c r="AD9" s="1026"/>
      <c r="AE9" s="1027"/>
      <c r="AF9" s="1022" t="s">
        <v>121</v>
      </c>
      <c r="AG9" s="1023"/>
      <c r="AH9" s="1023"/>
      <c r="AI9" s="1023"/>
      <c r="AJ9" s="1024"/>
      <c r="AK9" s="1067">
        <v>92</v>
      </c>
      <c r="AL9" s="1068"/>
      <c r="AM9" s="1068"/>
      <c r="AN9" s="1068"/>
      <c r="AO9" s="1068"/>
      <c r="AP9" s="1068" t="s">
        <v>495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560</v>
      </c>
      <c r="BT9" s="980" t="s">
        <v>560</v>
      </c>
      <c r="BU9" s="980" t="s">
        <v>560</v>
      </c>
      <c r="BV9" s="980" t="s">
        <v>560</v>
      </c>
      <c r="BW9" s="980" t="s">
        <v>560</v>
      </c>
      <c r="BX9" s="980" t="s">
        <v>560</v>
      </c>
      <c r="BY9" s="980" t="s">
        <v>560</v>
      </c>
      <c r="BZ9" s="980" t="s">
        <v>560</v>
      </c>
      <c r="CA9" s="980" t="s">
        <v>560</v>
      </c>
      <c r="CB9" s="980" t="s">
        <v>560</v>
      </c>
      <c r="CC9" s="980" t="s">
        <v>560</v>
      </c>
      <c r="CD9" s="980" t="s">
        <v>560</v>
      </c>
      <c r="CE9" s="980" t="s">
        <v>560</v>
      </c>
      <c r="CF9" s="980" t="s">
        <v>560</v>
      </c>
      <c r="CG9" s="1001" t="s">
        <v>560</v>
      </c>
      <c r="CH9" s="976">
        <v>693</v>
      </c>
      <c r="CI9" s="977"/>
      <c r="CJ9" s="977"/>
      <c r="CK9" s="977"/>
      <c r="CL9" s="978"/>
      <c r="CM9" s="976">
        <v>12944</v>
      </c>
      <c r="CN9" s="977"/>
      <c r="CO9" s="977"/>
      <c r="CP9" s="977"/>
      <c r="CQ9" s="978"/>
      <c r="CR9" s="976">
        <v>41</v>
      </c>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626023</v>
      </c>
      <c r="R10" s="1026"/>
      <c r="S10" s="1026"/>
      <c r="T10" s="1026"/>
      <c r="U10" s="1026"/>
      <c r="V10" s="1026">
        <v>626023</v>
      </c>
      <c r="W10" s="1026"/>
      <c r="X10" s="1026"/>
      <c r="Y10" s="1026"/>
      <c r="Z10" s="1026"/>
      <c r="AA10" s="1026" t="s">
        <v>495</v>
      </c>
      <c r="AB10" s="1026"/>
      <c r="AC10" s="1026"/>
      <c r="AD10" s="1026"/>
      <c r="AE10" s="1027"/>
      <c r="AF10" s="1022" t="s">
        <v>121</v>
      </c>
      <c r="AG10" s="1023"/>
      <c r="AH10" s="1023"/>
      <c r="AI10" s="1023"/>
      <c r="AJ10" s="1024"/>
      <c r="AK10" s="1067">
        <v>398122</v>
      </c>
      <c r="AL10" s="1068"/>
      <c r="AM10" s="1068"/>
      <c r="AN10" s="1068"/>
      <c r="AO10" s="1068"/>
      <c r="AP10" s="1068" t="s">
        <v>495</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561</v>
      </c>
      <c r="BT10" s="980" t="s">
        <v>559</v>
      </c>
      <c r="BU10" s="980" t="s">
        <v>559</v>
      </c>
      <c r="BV10" s="980" t="s">
        <v>559</v>
      </c>
      <c r="BW10" s="980" t="s">
        <v>559</v>
      </c>
      <c r="BX10" s="980" t="s">
        <v>559</v>
      </c>
      <c r="BY10" s="980" t="s">
        <v>559</v>
      </c>
      <c r="BZ10" s="980" t="s">
        <v>559</v>
      </c>
      <c r="CA10" s="980" t="s">
        <v>559</v>
      </c>
      <c r="CB10" s="980" t="s">
        <v>559</v>
      </c>
      <c r="CC10" s="980" t="s">
        <v>559</v>
      </c>
      <c r="CD10" s="980" t="s">
        <v>559</v>
      </c>
      <c r="CE10" s="980" t="s">
        <v>559</v>
      </c>
      <c r="CF10" s="980" t="s">
        <v>559</v>
      </c>
      <c r="CG10" s="1001" t="s">
        <v>559</v>
      </c>
      <c r="CH10" s="976">
        <v>725</v>
      </c>
      <c r="CI10" s="977"/>
      <c r="CJ10" s="977"/>
      <c r="CK10" s="977"/>
      <c r="CL10" s="978"/>
      <c r="CM10" s="976">
        <v>2505</v>
      </c>
      <c r="CN10" s="977"/>
      <c r="CO10" s="977"/>
      <c r="CP10" s="977"/>
      <c r="CQ10" s="978"/>
      <c r="CR10" s="976">
        <v>10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562</v>
      </c>
      <c r="BT11" s="980"/>
      <c r="BU11" s="980"/>
      <c r="BV11" s="980"/>
      <c r="BW11" s="980"/>
      <c r="BX11" s="980"/>
      <c r="BY11" s="980"/>
      <c r="BZ11" s="980"/>
      <c r="CA11" s="980"/>
      <c r="CB11" s="980"/>
      <c r="CC11" s="980"/>
      <c r="CD11" s="980"/>
      <c r="CE11" s="980"/>
      <c r="CF11" s="980"/>
      <c r="CG11" s="1001"/>
      <c r="CH11" s="976">
        <v>24</v>
      </c>
      <c r="CI11" s="977"/>
      <c r="CJ11" s="977"/>
      <c r="CK11" s="977"/>
      <c r="CL11" s="978"/>
      <c r="CM11" s="976">
        <v>789</v>
      </c>
      <c r="CN11" s="977"/>
      <c r="CO11" s="977"/>
      <c r="CP11" s="977"/>
      <c r="CQ11" s="978"/>
      <c r="CR11" s="976">
        <v>24</v>
      </c>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563</v>
      </c>
      <c r="BT12" s="980"/>
      <c r="BU12" s="980"/>
      <c r="BV12" s="980"/>
      <c r="BW12" s="980"/>
      <c r="BX12" s="980"/>
      <c r="BY12" s="980"/>
      <c r="BZ12" s="980"/>
      <c r="CA12" s="980"/>
      <c r="CB12" s="980"/>
      <c r="CC12" s="980"/>
      <c r="CD12" s="980"/>
      <c r="CE12" s="980"/>
      <c r="CF12" s="980"/>
      <c r="CG12" s="1001"/>
      <c r="CH12" s="976">
        <v>30</v>
      </c>
      <c r="CI12" s="977"/>
      <c r="CJ12" s="977"/>
      <c r="CK12" s="977"/>
      <c r="CL12" s="978"/>
      <c r="CM12" s="976">
        <v>55</v>
      </c>
      <c r="CN12" s="977"/>
      <c r="CO12" s="977"/>
      <c r="CP12" s="977"/>
      <c r="CQ12" s="978"/>
      <c r="CR12" s="976">
        <v>10</v>
      </c>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564</v>
      </c>
      <c r="BT13" s="980"/>
      <c r="BU13" s="980"/>
      <c r="BV13" s="980"/>
      <c r="BW13" s="980"/>
      <c r="BX13" s="980"/>
      <c r="BY13" s="980"/>
      <c r="BZ13" s="980"/>
      <c r="CA13" s="980"/>
      <c r="CB13" s="980"/>
      <c r="CC13" s="980"/>
      <c r="CD13" s="980"/>
      <c r="CE13" s="980"/>
      <c r="CF13" s="980"/>
      <c r="CG13" s="1001"/>
      <c r="CH13" s="976">
        <v>33</v>
      </c>
      <c r="CI13" s="977"/>
      <c r="CJ13" s="977"/>
      <c r="CK13" s="977"/>
      <c r="CL13" s="978"/>
      <c r="CM13" s="976">
        <v>1448</v>
      </c>
      <c r="CN13" s="977"/>
      <c r="CO13" s="977"/>
      <c r="CP13" s="977"/>
      <c r="CQ13" s="978"/>
      <c r="CR13" s="976">
        <v>10</v>
      </c>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565</v>
      </c>
      <c r="BT14" s="980"/>
      <c r="BU14" s="980"/>
      <c r="BV14" s="980"/>
      <c r="BW14" s="980"/>
      <c r="BX14" s="980"/>
      <c r="BY14" s="980"/>
      <c r="BZ14" s="980"/>
      <c r="CA14" s="980"/>
      <c r="CB14" s="980"/>
      <c r="CC14" s="980"/>
      <c r="CD14" s="980"/>
      <c r="CE14" s="980"/>
      <c r="CF14" s="980"/>
      <c r="CG14" s="1001"/>
      <c r="CH14" s="976">
        <v>-132</v>
      </c>
      <c r="CI14" s="977"/>
      <c r="CJ14" s="977"/>
      <c r="CK14" s="977"/>
      <c r="CL14" s="978"/>
      <c r="CM14" s="976">
        <v>-121</v>
      </c>
      <c r="CN14" s="977"/>
      <c r="CO14" s="977"/>
      <c r="CP14" s="977"/>
      <c r="CQ14" s="978"/>
      <c r="CR14" s="976">
        <v>10</v>
      </c>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566</v>
      </c>
      <c r="BT15" s="980"/>
      <c r="BU15" s="980"/>
      <c r="BV15" s="980"/>
      <c r="BW15" s="980"/>
      <c r="BX15" s="980"/>
      <c r="BY15" s="980"/>
      <c r="BZ15" s="980"/>
      <c r="CA15" s="980"/>
      <c r="CB15" s="980"/>
      <c r="CC15" s="980"/>
      <c r="CD15" s="980"/>
      <c r="CE15" s="980"/>
      <c r="CF15" s="980"/>
      <c r="CG15" s="1001"/>
      <c r="CH15" s="976">
        <v>-3</v>
      </c>
      <c r="CI15" s="977"/>
      <c r="CJ15" s="977"/>
      <c r="CK15" s="977"/>
      <c r="CL15" s="978"/>
      <c r="CM15" s="976">
        <v>6</v>
      </c>
      <c r="CN15" s="977"/>
      <c r="CO15" s="977"/>
      <c r="CP15" s="977"/>
      <c r="CQ15" s="978"/>
      <c r="CR15" s="976">
        <v>10</v>
      </c>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567</v>
      </c>
      <c r="BT16" s="980" t="s">
        <v>567</v>
      </c>
      <c r="BU16" s="980" t="s">
        <v>567</v>
      </c>
      <c r="BV16" s="980" t="s">
        <v>567</v>
      </c>
      <c r="BW16" s="980" t="s">
        <v>567</v>
      </c>
      <c r="BX16" s="980" t="s">
        <v>567</v>
      </c>
      <c r="BY16" s="980" t="s">
        <v>567</v>
      </c>
      <c r="BZ16" s="980" t="s">
        <v>567</v>
      </c>
      <c r="CA16" s="980" t="s">
        <v>567</v>
      </c>
      <c r="CB16" s="980" t="s">
        <v>567</v>
      </c>
      <c r="CC16" s="980" t="s">
        <v>567</v>
      </c>
      <c r="CD16" s="980" t="s">
        <v>567</v>
      </c>
      <c r="CE16" s="980" t="s">
        <v>567</v>
      </c>
      <c r="CF16" s="980" t="s">
        <v>567</v>
      </c>
      <c r="CG16" s="1001" t="s">
        <v>567</v>
      </c>
      <c r="CH16" s="976">
        <v>392</v>
      </c>
      <c r="CI16" s="977"/>
      <c r="CJ16" s="977"/>
      <c r="CK16" s="977"/>
      <c r="CL16" s="978"/>
      <c r="CM16" s="976">
        <v>2484</v>
      </c>
      <c r="CN16" s="977"/>
      <c r="CO16" s="977"/>
      <c r="CP16" s="977"/>
      <c r="CQ16" s="978"/>
      <c r="CR16" s="976">
        <v>3</v>
      </c>
      <c r="CS16" s="977"/>
      <c r="CT16" s="977"/>
      <c r="CU16" s="977"/>
      <c r="CV16" s="978"/>
      <c r="CW16" s="976">
        <v>4362</v>
      </c>
      <c r="CX16" s="977"/>
      <c r="CY16" s="977"/>
      <c r="CZ16" s="977"/>
      <c r="DA16" s="978"/>
      <c r="DB16" s="976" t="s">
        <v>495</v>
      </c>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568</v>
      </c>
      <c r="BT17" s="980" t="s">
        <v>569</v>
      </c>
      <c r="BU17" s="980" t="s">
        <v>569</v>
      </c>
      <c r="BV17" s="980" t="s">
        <v>569</v>
      </c>
      <c r="BW17" s="980" t="s">
        <v>569</v>
      </c>
      <c r="BX17" s="980" t="s">
        <v>569</v>
      </c>
      <c r="BY17" s="980" t="s">
        <v>569</v>
      </c>
      <c r="BZ17" s="980" t="s">
        <v>569</v>
      </c>
      <c r="CA17" s="980" t="s">
        <v>569</v>
      </c>
      <c r="CB17" s="980" t="s">
        <v>569</v>
      </c>
      <c r="CC17" s="980" t="s">
        <v>569</v>
      </c>
      <c r="CD17" s="980" t="s">
        <v>569</v>
      </c>
      <c r="CE17" s="980" t="s">
        <v>569</v>
      </c>
      <c r="CF17" s="980" t="s">
        <v>569</v>
      </c>
      <c r="CG17" s="1001" t="s">
        <v>569</v>
      </c>
      <c r="CH17" s="976">
        <v>-1936</v>
      </c>
      <c r="CI17" s="977"/>
      <c r="CJ17" s="977"/>
      <c r="CK17" s="977"/>
      <c r="CL17" s="978"/>
      <c r="CM17" s="976">
        <v>244175</v>
      </c>
      <c r="CN17" s="977"/>
      <c r="CO17" s="977"/>
      <c r="CP17" s="977"/>
      <c r="CQ17" s="978"/>
      <c r="CR17" s="976">
        <v>109149</v>
      </c>
      <c r="CS17" s="977"/>
      <c r="CT17" s="977"/>
      <c r="CU17" s="977"/>
      <c r="CV17" s="978"/>
      <c r="CW17" s="976">
        <v>37601</v>
      </c>
      <c r="CX17" s="977"/>
      <c r="CY17" s="977"/>
      <c r="CZ17" s="977"/>
      <c r="DA17" s="978"/>
      <c r="DB17" s="976">
        <v>5117</v>
      </c>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570</v>
      </c>
      <c r="BT18" s="980" t="s">
        <v>570</v>
      </c>
      <c r="BU18" s="980" t="s">
        <v>570</v>
      </c>
      <c r="BV18" s="980" t="s">
        <v>570</v>
      </c>
      <c r="BW18" s="980" t="s">
        <v>570</v>
      </c>
      <c r="BX18" s="980" t="s">
        <v>570</v>
      </c>
      <c r="BY18" s="980" t="s">
        <v>570</v>
      </c>
      <c r="BZ18" s="980" t="s">
        <v>570</v>
      </c>
      <c r="CA18" s="980" t="s">
        <v>570</v>
      </c>
      <c r="CB18" s="980" t="s">
        <v>570</v>
      </c>
      <c r="CC18" s="980" t="s">
        <v>570</v>
      </c>
      <c r="CD18" s="980" t="s">
        <v>570</v>
      </c>
      <c r="CE18" s="980" t="s">
        <v>570</v>
      </c>
      <c r="CF18" s="980" t="s">
        <v>570</v>
      </c>
      <c r="CG18" s="1001" t="s">
        <v>570</v>
      </c>
      <c r="CH18" s="976">
        <v>200</v>
      </c>
      <c r="CI18" s="977"/>
      <c r="CJ18" s="977"/>
      <c r="CK18" s="977"/>
      <c r="CL18" s="978"/>
      <c r="CM18" s="976">
        <v>106704</v>
      </c>
      <c r="CN18" s="977"/>
      <c r="CO18" s="977"/>
      <c r="CP18" s="977"/>
      <c r="CQ18" s="978"/>
      <c r="CR18" s="976">
        <v>32540</v>
      </c>
      <c r="CS18" s="977"/>
      <c r="CT18" s="977"/>
      <c r="CU18" s="977"/>
      <c r="CV18" s="978"/>
      <c r="CW18" s="976">
        <v>7706</v>
      </c>
      <c r="CX18" s="977"/>
      <c r="CY18" s="977"/>
      <c r="CZ18" s="977"/>
      <c r="DA18" s="978"/>
      <c r="DB18" s="976" t="s">
        <v>495</v>
      </c>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t="s">
        <v>571</v>
      </c>
      <c r="BT19" s="980" t="s">
        <v>571</v>
      </c>
      <c r="BU19" s="980" t="s">
        <v>571</v>
      </c>
      <c r="BV19" s="980" t="s">
        <v>571</v>
      </c>
      <c r="BW19" s="980" t="s">
        <v>571</v>
      </c>
      <c r="BX19" s="980" t="s">
        <v>571</v>
      </c>
      <c r="BY19" s="980" t="s">
        <v>571</v>
      </c>
      <c r="BZ19" s="980" t="s">
        <v>571</v>
      </c>
      <c r="CA19" s="980" t="s">
        <v>571</v>
      </c>
      <c r="CB19" s="980" t="s">
        <v>571</v>
      </c>
      <c r="CC19" s="980" t="s">
        <v>571</v>
      </c>
      <c r="CD19" s="980" t="s">
        <v>571</v>
      </c>
      <c r="CE19" s="980" t="s">
        <v>571</v>
      </c>
      <c r="CF19" s="980" t="s">
        <v>571</v>
      </c>
      <c r="CG19" s="1001" t="s">
        <v>571</v>
      </c>
      <c r="CH19" s="976">
        <v>59</v>
      </c>
      <c r="CI19" s="977"/>
      <c r="CJ19" s="977"/>
      <c r="CK19" s="977"/>
      <c r="CL19" s="978"/>
      <c r="CM19" s="976">
        <v>11535</v>
      </c>
      <c r="CN19" s="977"/>
      <c r="CO19" s="977"/>
      <c r="CP19" s="977"/>
      <c r="CQ19" s="978"/>
      <c r="CR19" s="976">
        <v>4853</v>
      </c>
      <c r="CS19" s="977"/>
      <c r="CT19" s="977"/>
      <c r="CU19" s="977"/>
      <c r="CV19" s="978"/>
      <c r="CW19" s="976">
        <v>1854</v>
      </c>
      <c r="CX19" s="977"/>
      <c r="CY19" s="977"/>
      <c r="CZ19" s="977"/>
      <c r="DA19" s="978"/>
      <c r="DB19" s="976" t="s">
        <v>495</v>
      </c>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t="s">
        <v>572</v>
      </c>
      <c r="BT20" s="980" t="s">
        <v>572</v>
      </c>
      <c r="BU20" s="980" t="s">
        <v>572</v>
      </c>
      <c r="BV20" s="980" t="s">
        <v>572</v>
      </c>
      <c r="BW20" s="980" t="s">
        <v>572</v>
      </c>
      <c r="BX20" s="980" t="s">
        <v>572</v>
      </c>
      <c r="BY20" s="980" t="s">
        <v>572</v>
      </c>
      <c r="BZ20" s="980" t="s">
        <v>572</v>
      </c>
      <c r="CA20" s="980" t="s">
        <v>572</v>
      </c>
      <c r="CB20" s="980" t="s">
        <v>572</v>
      </c>
      <c r="CC20" s="980" t="s">
        <v>572</v>
      </c>
      <c r="CD20" s="980" t="s">
        <v>572</v>
      </c>
      <c r="CE20" s="980" t="s">
        <v>572</v>
      </c>
      <c r="CF20" s="980" t="s">
        <v>572</v>
      </c>
      <c r="CG20" s="1001" t="s">
        <v>572</v>
      </c>
      <c r="CH20" s="976">
        <v>1057</v>
      </c>
      <c r="CI20" s="977"/>
      <c r="CJ20" s="977"/>
      <c r="CK20" s="977"/>
      <c r="CL20" s="978"/>
      <c r="CM20" s="976">
        <v>10317</v>
      </c>
      <c r="CN20" s="977"/>
      <c r="CO20" s="977"/>
      <c r="CP20" s="977"/>
      <c r="CQ20" s="978"/>
      <c r="CR20" s="976">
        <v>4505</v>
      </c>
      <c r="CS20" s="977"/>
      <c r="CT20" s="977"/>
      <c r="CU20" s="977"/>
      <c r="CV20" s="978"/>
      <c r="CW20" s="976" t="s">
        <v>495</v>
      </c>
      <c r="CX20" s="977"/>
      <c r="CY20" s="977"/>
      <c r="CZ20" s="977"/>
      <c r="DA20" s="978"/>
      <c r="DB20" s="976" t="s">
        <v>495</v>
      </c>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t="s">
        <v>573</v>
      </c>
      <c r="BT21" s="980" t="s">
        <v>573</v>
      </c>
      <c r="BU21" s="980" t="s">
        <v>573</v>
      </c>
      <c r="BV21" s="980" t="s">
        <v>573</v>
      </c>
      <c r="BW21" s="980" t="s">
        <v>573</v>
      </c>
      <c r="BX21" s="980" t="s">
        <v>573</v>
      </c>
      <c r="BY21" s="980" t="s">
        <v>573</v>
      </c>
      <c r="BZ21" s="980" t="s">
        <v>573</v>
      </c>
      <c r="CA21" s="980" t="s">
        <v>573</v>
      </c>
      <c r="CB21" s="980" t="s">
        <v>573</v>
      </c>
      <c r="CC21" s="980" t="s">
        <v>573</v>
      </c>
      <c r="CD21" s="980" t="s">
        <v>573</v>
      </c>
      <c r="CE21" s="980" t="s">
        <v>573</v>
      </c>
      <c r="CF21" s="980" t="s">
        <v>573</v>
      </c>
      <c r="CG21" s="1001" t="s">
        <v>573</v>
      </c>
      <c r="CH21" s="976">
        <v>135</v>
      </c>
      <c r="CI21" s="977"/>
      <c r="CJ21" s="977"/>
      <c r="CK21" s="977"/>
      <c r="CL21" s="978"/>
      <c r="CM21" s="976">
        <v>11677</v>
      </c>
      <c r="CN21" s="977"/>
      <c r="CO21" s="977"/>
      <c r="CP21" s="977"/>
      <c r="CQ21" s="978"/>
      <c r="CR21" s="976">
        <v>302</v>
      </c>
      <c r="CS21" s="977"/>
      <c r="CT21" s="977"/>
      <c r="CU21" s="977"/>
      <c r="CV21" s="978"/>
      <c r="CW21" s="976" t="s">
        <v>495</v>
      </c>
      <c r="CX21" s="977"/>
      <c r="CY21" s="977"/>
      <c r="CZ21" s="977"/>
      <c r="DA21" s="978"/>
      <c r="DB21" s="976" t="s">
        <v>495</v>
      </c>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t="s">
        <v>574</v>
      </c>
      <c r="BT22" s="980" t="s">
        <v>574</v>
      </c>
      <c r="BU22" s="980" t="s">
        <v>574</v>
      </c>
      <c r="BV22" s="980" t="s">
        <v>574</v>
      </c>
      <c r="BW22" s="980" t="s">
        <v>574</v>
      </c>
      <c r="BX22" s="980" t="s">
        <v>574</v>
      </c>
      <c r="BY22" s="980" t="s">
        <v>574</v>
      </c>
      <c r="BZ22" s="980" t="s">
        <v>574</v>
      </c>
      <c r="CA22" s="980" t="s">
        <v>574</v>
      </c>
      <c r="CB22" s="980" t="s">
        <v>574</v>
      </c>
      <c r="CC22" s="980" t="s">
        <v>574</v>
      </c>
      <c r="CD22" s="980" t="s">
        <v>574</v>
      </c>
      <c r="CE22" s="980" t="s">
        <v>574</v>
      </c>
      <c r="CF22" s="980" t="s">
        <v>574</v>
      </c>
      <c r="CG22" s="1001" t="s">
        <v>574</v>
      </c>
      <c r="CH22" s="976">
        <v>15</v>
      </c>
      <c r="CI22" s="977"/>
      <c r="CJ22" s="977"/>
      <c r="CK22" s="977"/>
      <c r="CL22" s="978"/>
      <c r="CM22" s="976">
        <v>1993</v>
      </c>
      <c r="CN22" s="977"/>
      <c r="CO22" s="977"/>
      <c r="CP22" s="977"/>
      <c r="CQ22" s="978"/>
      <c r="CR22" s="976">
        <v>459</v>
      </c>
      <c r="CS22" s="977"/>
      <c r="CT22" s="977"/>
      <c r="CU22" s="977"/>
      <c r="CV22" s="978"/>
      <c r="CW22" s="976" t="s">
        <v>495</v>
      </c>
      <c r="CX22" s="977"/>
      <c r="CY22" s="977"/>
      <c r="CZ22" s="977"/>
      <c r="DA22" s="978"/>
      <c r="DB22" s="976" t="s">
        <v>495</v>
      </c>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379</v>
      </c>
      <c r="B23" s="924" t="s">
        <v>380</v>
      </c>
      <c r="C23" s="925"/>
      <c r="D23" s="925"/>
      <c r="E23" s="925"/>
      <c r="F23" s="925"/>
      <c r="G23" s="925"/>
      <c r="H23" s="925"/>
      <c r="I23" s="925"/>
      <c r="J23" s="925"/>
      <c r="K23" s="925"/>
      <c r="L23" s="925"/>
      <c r="M23" s="925"/>
      <c r="N23" s="925"/>
      <c r="O23" s="925"/>
      <c r="P23" s="935"/>
      <c r="Q23" s="1054">
        <v>2374782</v>
      </c>
      <c r="R23" s="1048"/>
      <c r="S23" s="1048"/>
      <c r="T23" s="1048"/>
      <c r="U23" s="1048"/>
      <c r="V23" s="1048">
        <v>2349821</v>
      </c>
      <c r="W23" s="1048"/>
      <c r="X23" s="1048"/>
      <c r="Y23" s="1048"/>
      <c r="Z23" s="1048"/>
      <c r="AA23" s="1048">
        <v>24961</v>
      </c>
      <c r="AB23" s="1048"/>
      <c r="AC23" s="1048"/>
      <c r="AD23" s="1048"/>
      <c r="AE23" s="1055"/>
      <c r="AF23" s="1056">
        <v>20568</v>
      </c>
      <c r="AG23" s="1048"/>
      <c r="AH23" s="1048"/>
      <c r="AI23" s="1048"/>
      <c r="AJ23" s="1057"/>
      <c r="AK23" s="1058"/>
      <c r="AL23" s="1059"/>
      <c r="AM23" s="1059"/>
      <c r="AN23" s="1059"/>
      <c r="AO23" s="1059"/>
      <c r="AP23" s="1048">
        <v>1999665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t="s">
        <v>575</v>
      </c>
      <c r="BT23" s="980" t="s">
        <v>575</v>
      </c>
      <c r="BU23" s="980" t="s">
        <v>575</v>
      </c>
      <c r="BV23" s="980" t="s">
        <v>575</v>
      </c>
      <c r="BW23" s="980" t="s">
        <v>575</v>
      </c>
      <c r="BX23" s="980" t="s">
        <v>575</v>
      </c>
      <c r="BY23" s="980" t="s">
        <v>575</v>
      </c>
      <c r="BZ23" s="980" t="s">
        <v>575</v>
      </c>
      <c r="CA23" s="980" t="s">
        <v>575</v>
      </c>
      <c r="CB23" s="980" t="s">
        <v>575</v>
      </c>
      <c r="CC23" s="980" t="s">
        <v>575</v>
      </c>
      <c r="CD23" s="980" t="s">
        <v>575</v>
      </c>
      <c r="CE23" s="980" t="s">
        <v>575</v>
      </c>
      <c r="CF23" s="980" t="s">
        <v>575</v>
      </c>
      <c r="CG23" s="1001" t="s">
        <v>575</v>
      </c>
      <c r="CH23" s="976">
        <v>1</v>
      </c>
      <c r="CI23" s="977"/>
      <c r="CJ23" s="977"/>
      <c r="CK23" s="977"/>
      <c r="CL23" s="978"/>
      <c r="CM23" s="976">
        <v>115</v>
      </c>
      <c r="CN23" s="977"/>
      <c r="CO23" s="977"/>
      <c r="CP23" s="977"/>
      <c r="CQ23" s="978"/>
      <c r="CR23" s="976">
        <v>330</v>
      </c>
      <c r="CS23" s="977"/>
      <c r="CT23" s="977"/>
      <c r="CU23" s="977"/>
      <c r="CV23" s="978"/>
      <c r="CW23" s="976" t="s">
        <v>495</v>
      </c>
      <c r="CX23" s="977"/>
      <c r="CY23" s="977"/>
      <c r="CZ23" s="977"/>
      <c r="DA23" s="978"/>
      <c r="DB23" s="976" t="s">
        <v>495</v>
      </c>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t="s">
        <v>576</v>
      </c>
      <c r="BT24" s="980" t="s">
        <v>576</v>
      </c>
      <c r="BU24" s="980" t="s">
        <v>576</v>
      </c>
      <c r="BV24" s="980" t="s">
        <v>576</v>
      </c>
      <c r="BW24" s="980" t="s">
        <v>576</v>
      </c>
      <c r="BX24" s="980" t="s">
        <v>576</v>
      </c>
      <c r="BY24" s="980" t="s">
        <v>576</v>
      </c>
      <c r="BZ24" s="980" t="s">
        <v>576</v>
      </c>
      <c r="CA24" s="980" t="s">
        <v>576</v>
      </c>
      <c r="CB24" s="980" t="s">
        <v>576</v>
      </c>
      <c r="CC24" s="980" t="s">
        <v>576</v>
      </c>
      <c r="CD24" s="980" t="s">
        <v>576</v>
      </c>
      <c r="CE24" s="980" t="s">
        <v>576</v>
      </c>
      <c r="CF24" s="980" t="s">
        <v>576</v>
      </c>
      <c r="CG24" s="1001" t="s">
        <v>576</v>
      </c>
      <c r="CH24" s="976">
        <v>6</v>
      </c>
      <c r="CI24" s="977"/>
      <c r="CJ24" s="977"/>
      <c r="CK24" s="977"/>
      <c r="CL24" s="978"/>
      <c r="CM24" s="976">
        <v>671</v>
      </c>
      <c r="CN24" s="977"/>
      <c r="CO24" s="977"/>
      <c r="CP24" s="977"/>
      <c r="CQ24" s="978"/>
      <c r="CR24" s="976">
        <v>200</v>
      </c>
      <c r="CS24" s="977"/>
      <c r="CT24" s="977"/>
      <c r="CU24" s="977"/>
      <c r="CV24" s="978"/>
      <c r="CW24" s="976">
        <v>167</v>
      </c>
      <c r="CX24" s="977"/>
      <c r="CY24" s="977"/>
      <c r="CZ24" s="977"/>
      <c r="DA24" s="978"/>
      <c r="DB24" s="976" t="s">
        <v>495</v>
      </c>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t="s">
        <v>577</v>
      </c>
      <c r="BT25" s="980" t="s">
        <v>577</v>
      </c>
      <c r="BU25" s="980" t="s">
        <v>577</v>
      </c>
      <c r="BV25" s="980" t="s">
        <v>577</v>
      </c>
      <c r="BW25" s="980" t="s">
        <v>577</v>
      </c>
      <c r="BX25" s="980" t="s">
        <v>577</v>
      </c>
      <c r="BY25" s="980" t="s">
        <v>577</v>
      </c>
      <c r="BZ25" s="980" t="s">
        <v>577</v>
      </c>
      <c r="CA25" s="980" t="s">
        <v>577</v>
      </c>
      <c r="CB25" s="980" t="s">
        <v>577</v>
      </c>
      <c r="CC25" s="980" t="s">
        <v>577</v>
      </c>
      <c r="CD25" s="980" t="s">
        <v>577</v>
      </c>
      <c r="CE25" s="980" t="s">
        <v>577</v>
      </c>
      <c r="CF25" s="980" t="s">
        <v>577</v>
      </c>
      <c r="CG25" s="1001" t="s">
        <v>577</v>
      </c>
      <c r="CH25" s="976">
        <v>-1</v>
      </c>
      <c r="CI25" s="977"/>
      <c r="CJ25" s="977"/>
      <c r="CK25" s="977"/>
      <c r="CL25" s="978"/>
      <c r="CM25" s="976">
        <v>20110</v>
      </c>
      <c r="CN25" s="977"/>
      <c r="CO25" s="977"/>
      <c r="CP25" s="977"/>
      <c r="CQ25" s="978"/>
      <c r="CR25" s="976">
        <v>167</v>
      </c>
      <c r="CS25" s="977"/>
      <c r="CT25" s="977"/>
      <c r="CU25" s="977"/>
      <c r="CV25" s="978"/>
      <c r="CW25" s="976" t="s">
        <v>495</v>
      </c>
      <c r="CX25" s="977"/>
      <c r="CY25" s="977"/>
      <c r="CZ25" s="977"/>
      <c r="DA25" s="978"/>
      <c r="DB25" s="976" t="s">
        <v>495</v>
      </c>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3"/>
      <c r="BP26" s="223"/>
      <c r="BQ26" s="220">
        <v>20</v>
      </c>
      <c r="BR26" s="221" t="s">
        <v>610</v>
      </c>
      <c r="BS26" s="979" t="s">
        <v>578</v>
      </c>
      <c r="BT26" s="980" t="s">
        <v>579</v>
      </c>
      <c r="BU26" s="980" t="s">
        <v>579</v>
      </c>
      <c r="BV26" s="980" t="s">
        <v>579</v>
      </c>
      <c r="BW26" s="980" t="s">
        <v>579</v>
      </c>
      <c r="BX26" s="980" t="s">
        <v>579</v>
      </c>
      <c r="BY26" s="980" t="s">
        <v>579</v>
      </c>
      <c r="BZ26" s="980" t="s">
        <v>579</v>
      </c>
      <c r="CA26" s="980" t="s">
        <v>579</v>
      </c>
      <c r="CB26" s="980" t="s">
        <v>579</v>
      </c>
      <c r="CC26" s="980" t="s">
        <v>579</v>
      </c>
      <c r="CD26" s="980" t="s">
        <v>579</v>
      </c>
      <c r="CE26" s="980" t="s">
        <v>579</v>
      </c>
      <c r="CF26" s="980" t="s">
        <v>579</v>
      </c>
      <c r="CG26" s="1001" t="s">
        <v>579</v>
      </c>
      <c r="CH26" s="976">
        <v>1855</v>
      </c>
      <c r="CI26" s="977"/>
      <c r="CJ26" s="977"/>
      <c r="CK26" s="977"/>
      <c r="CL26" s="978"/>
      <c r="CM26" s="976">
        <v>-5362</v>
      </c>
      <c r="CN26" s="977"/>
      <c r="CO26" s="977"/>
      <c r="CP26" s="977"/>
      <c r="CQ26" s="978"/>
      <c r="CR26" s="976">
        <v>11500</v>
      </c>
      <c r="CS26" s="977"/>
      <c r="CT26" s="977"/>
      <c r="CU26" s="977"/>
      <c r="CV26" s="978"/>
      <c r="CW26" s="976">
        <v>744</v>
      </c>
      <c r="CX26" s="977"/>
      <c r="CY26" s="977"/>
      <c r="CZ26" s="977"/>
      <c r="DA26" s="978"/>
      <c r="DB26" s="976">
        <v>15621</v>
      </c>
      <c r="DC26" s="977"/>
      <c r="DD26" s="977"/>
      <c r="DE26" s="977"/>
      <c r="DF26" s="978"/>
      <c r="DG26" s="976"/>
      <c r="DH26" s="977"/>
      <c r="DI26" s="977"/>
      <c r="DJ26" s="977"/>
      <c r="DK26" s="978"/>
      <c r="DL26" s="976">
        <v>11434</v>
      </c>
      <c r="DM26" s="977"/>
      <c r="DN26" s="977"/>
      <c r="DO26" s="977"/>
      <c r="DP26" s="978"/>
      <c r="DQ26" s="976">
        <v>11434</v>
      </c>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t="s">
        <v>580</v>
      </c>
      <c r="BT27" s="980" t="s">
        <v>580</v>
      </c>
      <c r="BU27" s="980" t="s">
        <v>580</v>
      </c>
      <c r="BV27" s="980" t="s">
        <v>580</v>
      </c>
      <c r="BW27" s="980" t="s">
        <v>580</v>
      </c>
      <c r="BX27" s="980" t="s">
        <v>580</v>
      </c>
      <c r="BY27" s="980" t="s">
        <v>580</v>
      </c>
      <c r="BZ27" s="980" t="s">
        <v>580</v>
      </c>
      <c r="CA27" s="980" t="s">
        <v>580</v>
      </c>
      <c r="CB27" s="980" t="s">
        <v>580</v>
      </c>
      <c r="CC27" s="980" t="s">
        <v>580</v>
      </c>
      <c r="CD27" s="980" t="s">
        <v>580</v>
      </c>
      <c r="CE27" s="980" t="s">
        <v>580</v>
      </c>
      <c r="CF27" s="980" t="s">
        <v>580</v>
      </c>
      <c r="CG27" s="1001" t="s">
        <v>580</v>
      </c>
      <c r="CH27" s="976">
        <v>-73</v>
      </c>
      <c r="CI27" s="977"/>
      <c r="CJ27" s="977"/>
      <c r="CK27" s="977"/>
      <c r="CL27" s="978"/>
      <c r="CM27" s="976">
        <v>105</v>
      </c>
      <c r="CN27" s="977"/>
      <c r="CO27" s="977"/>
      <c r="CP27" s="977"/>
      <c r="CQ27" s="978"/>
      <c r="CR27" s="976">
        <v>10</v>
      </c>
      <c r="CS27" s="977"/>
      <c r="CT27" s="977"/>
      <c r="CU27" s="977"/>
      <c r="CV27" s="978"/>
      <c r="CW27" s="976" t="s">
        <v>495</v>
      </c>
      <c r="CX27" s="977"/>
      <c r="CY27" s="977"/>
      <c r="CZ27" s="977"/>
      <c r="DA27" s="978"/>
      <c r="DB27" s="976" t="s">
        <v>495</v>
      </c>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391</v>
      </c>
      <c r="C28" s="1035"/>
      <c r="D28" s="1035"/>
      <c r="E28" s="1035"/>
      <c r="F28" s="1035"/>
      <c r="G28" s="1035"/>
      <c r="H28" s="1035"/>
      <c r="I28" s="1035"/>
      <c r="J28" s="1035"/>
      <c r="K28" s="1035"/>
      <c r="L28" s="1035"/>
      <c r="M28" s="1035"/>
      <c r="N28" s="1035"/>
      <c r="O28" s="1035"/>
      <c r="P28" s="1036"/>
      <c r="Q28" s="1037">
        <v>3201</v>
      </c>
      <c r="R28" s="1038"/>
      <c r="S28" s="1038"/>
      <c r="T28" s="1038"/>
      <c r="U28" s="1038"/>
      <c r="V28" s="1038">
        <v>2783</v>
      </c>
      <c r="W28" s="1038"/>
      <c r="X28" s="1038"/>
      <c r="Y28" s="1038"/>
      <c r="Z28" s="1038"/>
      <c r="AA28" s="1038">
        <v>418</v>
      </c>
      <c r="AB28" s="1038"/>
      <c r="AC28" s="1038"/>
      <c r="AD28" s="1038"/>
      <c r="AE28" s="1039"/>
      <c r="AF28" s="1040">
        <v>324</v>
      </c>
      <c r="AG28" s="1038"/>
      <c r="AH28" s="1038"/>
      <c r="AI28" s="1038"/>
      <c r="AJ28" s="1041"/>
      <c r="AK28" s="1029" t="s">
        <v>495</v>
      </c>
      <c r="AL28" s="1030"/>
      <c r="AM28" s="1030"/>
      <c r="AN28" s="1030"/>
      <c r="AO28" s="1030"/>
      <c r="AP28" s="1030">
        <v>230</v>
      </c>
      <c r="AQ28" s="1030"/>
      <c r="AR28" s="1030"/>
      <c r="AS28" s="1030"/>
      <c r="AT28" s="1030"/>
      <c r="AU28" s="1030" t="s">
        <v>495</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t="s">
        <v>581</v>
      </c>
      <c r="BT28" s="980" t="s">
        <v>581</v>
      </c>
      <c r="BU28" s="980" t="s">
        <v>581</v>
      </c>
      <c r="BV28" s="980" t="s">
        <v>581</v>
      </c>
      <c r="BW28" s="980" t="s">
        <v>581</v>
      </c>
      <c r="BX28" s="980" t="s">
        <v>581</v>
      </c>
      <c r="BY28" s="980" t="s">
        <v>581</v>
      </c>
      <c r="BZ28" s="980" t="s">
        <v>581</v>
      </c>
      <c r="CA28" s="980" t="s">
        <v>581</v>
      </c>
      <c r="CB28" s="980" t="s">
        <v>581</v>
      </c>
      <c r="CC28" s="980" t="s">
        <v>581</v>
      </c>
      <c r="CD28" s="980" t="s">
        <v>581</v>
      </c>
      <c r="CE28" s="980" t="s">
        <v>581</v>
      </c>
      <c r="CF28" s="980" t="s">
        <v>581</v>
      </c>
      <c r="CG28" s="1001" t="s">
        <v>581</v>
      </c>
      <c r="CH28" s="976">
        <v>-12</v>
      </c>
      <c r="CI28" s="977"/>
      <c r="CJ28" s="977"/>
      <c r="CK28" s="977"/>
      <c r="CL28" s="978"/>
      <c r="CM28" s="976">
        <v>1987</v>
      </c>
      <c r="CN28" s="977"/>
      <c r="CO28" s="977"/>
      <c r="CP28" s="977"/>
      <c r="CQ28" s="978"/>
      <c r="CR28" s="976">
        <v>800</v>
      </c>
      <c r="CS28" s="977"/>
      <c r="CT28" s="977"/>
      <c r="CU28" s="977"/>
      <c r="CV28" s="978"/>
      <c r="CW28" s="976" t="s">
        <v>495</v>
      </c>
      <c r="CX28" s="977"/>
      <c r="CY28" s="977"/>
      <c r="CZ28" s="977"/>
      <c r="DA28" s="978"/>
      <c r="DB28" s="976" t="s">
        <v>495</v>
      </c>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392</v>
      </c>
      <c r="C29" s="1018"/>
      <c r="D29" s="1018"/>
      <c r="E29" s="1018"/>
      <c r="F29" s="1018"/>
      <c r="G29" s="1018"/>
      <c r="H29" s="1018"/>
      <c r="I29" s="1018"/>
      <c r="J29" s="1018"/>
      <c r="K29" s="1018"/>
      <c r="L29" s="1018"/>
      <c r="M29" s="1018"/>
      <c r="N29" s="1018"/>
      <c r="O29" s="1018"/>
      <c r="P29" s="1019"/>
      <c r="Q29" s="1025">
        <v>289547</v>
      </c>
      <c r="R29" s="1026"/>
      <c r="S29" s="1026"/>
      <c r="T29" s="1026"/>
      <c r="U29" s="1026"/>
      <c r="V29" s="1026">
        <v>289547</v>
      </c>
      <c r="W29" s="1026"/>
      <c r="X29" s="1026"/>
      <c r="Y29" s="1026"/>
      <c r="Z29" s="1026"/>
      <c r="AA29" s="1026" t="s">
        <v>495</v>
      </c>
      <c r="AB29" s="1026"/>
      <c r="AC29" s="1026"/>
      <c r="AD29" s="1026"/>
      <c r="AE29" s="1027"/>
      <c r="AF29" s="1022" t="s">
        <v>121</v>
      </c>
      <c r="AG29" s="1023"/>
      <c r="AH29" s="1023"/>
      <c r="AI29" s="1023"/>
      <c r="AJ29" s="1024"/>
      <c r="AK29" s="967">
        <v>38559</v>
      </c>
      <c r="AL29" s="958"/>
      <c r="AM29" s="958"/>
      <c r="AN29" s="958"/>
      <c r="AO29" s="958"/>
      <c r="AP29" s="958" t="s">
        <v>495</v>
      </c>
      <c r="AQ29" s="958"/>
      <c r="AR29" s="958"/>
      <c r="AS29" s="958"/>
      <c r="AT29" s="958"/>
      <c r="AU29" s="958" t="s">
        <v>495</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t="s">
        <v>582</v>
      </c>
      <c r="BT29" s="980" t="s">
        <v>582</v>
      </c>
      <c r="BU29" s="980" t="s">
        <v>582</v>
      </c>
      <c r="BV29" s="980" t="s">
        <v>582</v>
      </c>
      <c r="BW29" s="980" t="s">
        <v>582</v>
      </c>
      <c r="BX29" s="980" t="s">
        <v>582</v>
      </c>
      <c r="BY29" s="980" t="s">
        <v>582</v>
      </c>
      <c r="BZ29" s="980" t="s">
        <v>582</v>
      </c>
      <c r="CA29" s="980" t="s">
        <v>582</v>
      </c>
      <c r="CB29" s="980" t="s">
        <v>582</v>
      </c>
      <c r="CC29" s="980" t="s">
        <v>582</v>
      </c>
      <c r="CD29" s="980" t="s">
        <v>582</v>
      </c>
      <c r="CE29" s="980" t="s">
        <v>582</v>
      </c>
      <c r="CF29" s="980" t="s">
        <v>582</v>
      </c>
      <c r="CG29" s="1001" t="s">
        <v>582</v>
      </c>
      <c r="CH29" s="976">
        <v>-34</v>
      </c>
      <c r="CI29" s="977"/>
      <c r="CJ29" s="977"/>
      <c r="CK29" s="977"/>
      <c r="CL29" s="978"/>
      <c r="CM29" s="976">
        <v>338</v>
      </c>
      <c r="CN29" s="977"/>
      <c r="CO29" s="977"/>
      <c r="CP29" s="977"/>
      <c r="CQ29" s="978"/>
      <c r="CR29" s="976">
        <v>41</v>
      </c>
      <c r="CS29" s="977"/>
      <c r="CT29" s="977"/>
      <c r="CU29" s="977"/>
      <c r="CV29" s="978"/>
      <c r="CW29" s="976" t="s">
        <v>495</v>
      </c>
      <c r="CX29" s="977"/>
      <c r="CY29" s="977"/>
      <c r="CZ29" s="977"/>
      <c r="DA29" s="978"/>
      <c r="DB29" s="976" t="s">
        <v>495</v>
      </c>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393</v>
      </c>
      <c r="C30" s="1018"/>
      <c r="D30" s="1018"/>
      <c r="E30" s="1018"/>
      <c r="F30" s="1018"/>
      <c r="G30" s="1018"/>
      <c r="H30" s="1018"/>
      <c r="I30" s="1018"/>
      <c r="J30" s="1018"/>
      <c r="K30" s="1018"/>
      <c r="L30" s="1018"/>
      <c r="M30" s="1018"/>
      <c r="N30" s="1018"/>
      <c r="O30" s="1018"/>
      <c r="P30" s="1019"/>
      <c r="Q30" s="1025">
        <v>332945</v>
      </c>
      <c r="R30" s="1026"/>
      <c r="S30" s="1026"/>
      <c r="T30" s="1026"/>
      <c r="U30" s="1026"/>
      <c r="V30" s="1026">
        <v>327723</v>
      </c>
      <c r="W30" s="1026"/>
      <c r="X30" s="1026"/>
      <c r="Y30" s="1026"/>
      <c r="Z30" s="1026"/>
      <c r="AA30" s="1026">
        <v>5222</v>
      </c>
      <c r="AB30" s="1026"/>
      <c r="AC30" s="1026"/>
      <c r="AD30" s="1026"/>
      <c r="AE30" s="1027"/>
      <c r="AF30" s="1022">
        <v>5222</v>
      </c>
      <c r="AG30" s="1023"/>
      <c r="AH30" s="1023"/>
      <c r="AI30" s="1023"/>
      <c r="AJ30" s="1024"/>
      <c r="AK30" s="967">
        <v>52350</v>
      </c>
      <c r="AL30" s="958"/>
      <c r="AM30" s="958"/>
      <c r="AN30" s="958"/>
      <c r="AO30" s="958"/>
      <c r="AP30" s="958" t="s">
        <v>495</v>
      </c>
      <c r="AQ30" s="958"/>
      <c r="AR30" s="958"/>
      <c r="AS30" s="958"/>
      <c r="AT30" s="958"/>
      <c r="AU30" s="958" t="s">
        <v>495</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t="s">
        <v>583</v>
      </c>
      <c r="BT30" s="980"/>
      <c r="BU30" s="980"/>
      <c r="BV30" s="980"/>
      <c r="BW30" s="980"/>
      <c r="BX30" s="980"/>
      <c r="BY30" s="980"/>
      <c r="BZ30" s="980"/>
      <c r="CA30" s="980"/>
      <c r="CB30" s="980"/>
      <c r="CC30" s="980"/>
      <c r="CD30" s="980"/>
      <c r="CE30" s="980"/>
      <c r="CF30" s="980"/>
      <c r="CG30" s="1001"/>
      <c r="CH30" s="976">
        <v>3170</v>
      </c>
      <c r="CI30" s="977"/>
      <c r="CJ30" s="977"/>
      <c r="CK30" s="977"/>
      <c r="CL30" s="978"/>
      <c r="CM30" s="976">
        <v>112835</v>
      </c>
      <c r="CN30" s="977"/>
      <c r="CO30" s="977"/>
      <c r="CP30" s="977"/>
      <c r="CQ30" s="978"/>
      <c r="CR30" s="976">
        <v>22797</v>
      </c>
      <c r="CS30" s="977"/>
      <c r="CT30" s="977"/>
      <c r="CU30" s="977"/>
      <c r="CV30" s="978"/>
      <c r="CW30" s="976">
        <v>5110</v>
      </c>
      <c r="CX30" s="977"/>
      <c r="CY30" s="977"/>
      <c r="CZ30" s="977"/>
      <c r="DA30" s="978"/>
      <c r="DB30" s="976" t="s">
        <v>495</v>
      </c>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44153</v>
      </c>
      <c r="R31" s="1026"/>
      <c r="S31" s="1026"/>
      <c r="T31" s="1026"/>
      <c r="U31" s="1026"/>
      <c r="V31" s="1026">
        <v>41797</v>
      </c>
      <c r="W31" s="1026"/>
      <c r="X31" s="1026"/>
      <c r="Y31" s="1026"/>
      <c r="Z31" s="1026"/>
      <c r="AA31" s="1026">
        <v>2356</v>
      </c>
      <c r="AB31" s="1026"/>
      <c r="AC31" s="1026"/>
      <c r="AD31" s="1026"/>
      <c r="AE31" s="1027"/>
      <c r="AF31" s="1022">
        <v>2356</v>
      </c>
      <c r="AG31" s="1023"/>
      <c r="AH31" s="1023"/>
      <c r="AI31" s="1023"/>
      <c r="AJ31" s="1024"/>
      <c r="AK31" s="967">
        <v>9969</v>
      </c>
      <c r="AL31" s="958"/>
      <c r="AM31" s="958"/>
      <c r="AN31" s="958"/>
      <c r="AO31" s="958"/>
      <c r="AP31" s="958" t="s">
        <v>495</v>
      </c>
      <c r="AQ31" s="958"/>
      <c r="AR31" s="958"/>
      <c r="AS31" s="958"/>
      <c r="AT31" s="958"/>
      <c r="AU31" s="958" t="s">
        <v>495</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t="s">
        <v>584</v>
      </c>
      <c r="BT31" s="980" t="s">
        <v>584</v>
      </c>
      <c r="BU31" s="980" t="s">
        <v>584</v>
      </c>
      <c r="BV31" s="980" t="s">
        <v>584</v>
      </c>
      <c r="BW31" s="980" t="s">
        <v>584</v>
      </c>
      <c r="BX31" s="980" t="s">
        <v>584</v>
      </c>
      <c r="BY31" s="980" t="s">
        <v>584</v>
      </c>
      <c r="BZ31" s="980" t="s">
        <v>584</v>
      </c>
      <c r="CA31" s="980" t="s">
        <v>584</v>
      </c>
      <c r="CB31" s="980" t="s">
        <v>584</v>
      </c>
      <c r="CC31" s="980" t="s">
        <v>584</v>
      </c>
      <c r="CD31" s="980" t="s">
        <v>584</v>
      </c>
      <c r="CE31" s="980" t="s">
        <v>584</v>
      </c>
      <c r="CF31" s="980" t="s">
        <v>584</v>
      </c>
      <c r="CG31" s="1001" t="s">
        <v>584</v>
      </c>
      <c r="CH31" s="976">
        <v>276</v>
      </c>
      <c r="CI31" s="977"/>
      <c r="CJ31" s="977"/>
      <c r="CK31" s="977"/>
      <c r="CL31" s="978"/>
      <c r="CM31" s="976">
        <v>24133</v>
      </c>
      <c r="CN31" s="977"/>
      <c r="CO31" s="977"/>
      <c r="CP31" s="977"/>
      <c r="CQ31" s="978"/>
      <c r="CR31" s="976">
        <v>8712</v>
      </c>
      <c r="CS31" s="977"/>
      <c r="CT31" s="977"/>
      <c r="CU31" s="977"/>
      <c r="CV31" s="978"/>
      <c r="CW31" s="976" t="s">
        <v>495</v>
      </c>
      <c r="CX31" s="977"/>
      <c r="CY31" s="977"/>
      <c r="CZ31" s="977"/>
      <c r="DA31" s="978"/>
      <c r="DB31" s="976" t="s">
        <v>495</v>
      </c>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64134</v>
      </c>
      <c r="R32" s="1026"/>
      <c r="S32" s="1026"/>
      <c r="T32" s="1026"/>
      <c r="U32" s="1026"/>
      <c r="V32" s="1026">
        <v>53449</v>
      </c>
      <c r="W32" s="1026"/>
      <c r="X32" s="1026"/>
      <c r="Y32" s="1026"/>
      <c r="Z32" s="1026"/>
      <c r="AA32" s="1026">
        <v>10686</v>
      </c>
      <c r="AB32" s="1026"/>
      <c r="AC32" s="1026"/>
      <c r="AD32" s="1026"/>
      <c r="AE32" s="1027"/>
      <c r="AF32" s="1022">
        <v>37071</v>
      </c>
      <c r="AG32" s="1023"/>
      <c r="AH32" s="1023"/>
      <c r="AI32" s="1023"/>
      <c r="AJ32" s="1024"/>
      <c r="AK32" s="967">
        <v>263</v>
      </c>
      <c r="AL32" s="958"/>
      <c r="AM32" s="958"/>
      <c r="AN32" s="958"/>
      <c r="AO32" s="958"/>
      <c r="AP32" s="958">
        <v>88916</v>
      </c>
      <c r="AQ32" s="958"/>
      <c r="AR32" s="958"/>
      <c r="AS32" s="958"/>
      <c r="AT32" s="958"/>
      <c r="AU32" s="958">
        <v>267</v>
      </c>
      <c r="AV32" s="958"/>
      <c r="AW32" s="958"/>
      <c r="AX32" s="958"/>
      <c r="AY32" s="958"/>
      <c r="AZ32" s="1028" t="s">
        <v>495</v>
      </c>
      <c r="BA32" s="1028"/>
      <c r="BB32" s="1028"/>
      <c r="BC32" s="1028"/>
      <c r="BD32" s="1028"/>
      <c r="BE32" s="959" t="s">
        <v>396</v>
      </c>
      <c r="BF32" s="959"/>
      <c r="BG32" s="959"/>
      <c r="BH32" s="959"/>
      <c r="BI32" s="960"/>
      <c r="BJ32" s="214"/>
      <c r="BK32" s="214"/>
      <c r="BL32" s="214"/>
      <c r="BM32" s="214"/>
      <c r="BN32" s="214"/>
      <c r="BO32" s="223"/>
      <c r="BP32" s="223"/>
      <c r="BQ32" s="220">
        <v>26</v>
      </c>
      <c r="BR32" s="221"/>
      <c r="BS32" s="979" t="s">
        <v>585</v>
      </c>
      <c r="BT32" s="980" t="s">
        <v>585</v>
      </c>
      <c r="BU32" s="980" t="s">
        <v>585</v>
      </c>
      <c r="BV32" s="980" t="s">
        <v>585</v>
      </c>
      <c r="BW32" s="980" t="s">
        <v>585</v>
      </c>
      <c r="BX32" s="980" t="s">
        <v>585</v>
      </c>
      <c r="BY32" s="980" t="s">
        <v>585</v>
      </c>
      <c r="BZ32" s="980" t="s">
        <v>585</v>
      </c>
      <c r="CA32" s="980" t="s">
        <v>585</v>
      </c>
      <c r="CB32" s="980" t="s">
        <v>585</v>
      </c>
      <c r="CC32" s="980" t="s">
        <v>585</v>
      </c>
      <c r="CD32" s="980" t="s">
        <v>585</v>
      </c>
      <c r="CE32" s="980" t="s">
        <v>585</v>
      </c>
      <c r="CF32" s="980" t="s">
        <v>585</v>
      </c>
      <c r="CG32" s="1001" t="s">
        <v>585</v>
      </c>
      <c r="CH32" s="976">
        <v>-797</v>
      </c>
      <c r="CI32" s="977"/>
      <c r="CJ32" s="977"/>
      <c r="CK32" s="977"/>
      <c r="CL32" s="978"/>
      <c r="CM32" s="976">
        <v>7841</v>
      </c>
      <c r="CN32" s="977"/>
      <c r="CO32" s="977"/>
      <c r="CP32" s="977"/>
      <c r="CQ32" s="978"/>
      <c r="CR32" s="976">
        <v>7110</v>
      </c>
      <c r="CS32" s="977"/>
      <c r="CT32" s="977"/>
      <c r="CU32" s="977"/>
      <c r="CV32" s="978"/>
      <c r="CW32" s="976" t="s">
        <v>495</v>
      </c>
      <c r="CX32" s="977"/>
      <c r="CY32" s="977"/>
      <c r="CZ32" s="977"/>
      <c r="DA32" s="978"/>
      <c r="DB32" s="976">
        <v>20985</v>
      </c>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397</v>
      </c>
      <c r="C33" s="1018"/>
      <c r="D33" s="1018"/>
      <c r="E33" s="1018"/>
      <c r="F33" s="1018"/>
      <c r="G33" s="1018"/>
      <c r="H33" s="1018"/>
      <c r="I33" s="1018"/>
      <c r="J33" s="1018"/>
      <c r="K33" s="1018"/>
      <c r="L33" s="1018"/>
      <c r="M33" s="1018"/>
      <c r="N33" s="1018"/>
      <c r="O33" s="1018"/>
      <c r="P33" s="1019"/>
      <c r="Q33" s="1025">
        <v>486</v>
      </c>
      <c r="R33" s="1026"/>
      <c r="S33" s="1026"/>
      <c r="T33" s="1026"/>
      <c r="U33" s="1026"/>
      <c r="V33" s="1026">
        <v>515</v>
      </c>
      <c r="W33" s="1026"/>
      <c r="X33" s="1026"/>
      <c r="Y33" s="1026"/>
      <c r="Z33" s="1026"/>
      <c r="AA33" s="1026">
        <v>-29</v>
      </c>
      <c r="AB33" s="1026"/>
      <c r="AC33" s="1026"/>
      <c r="AD33" s="1026"/>
      <c r="AE33" s="1027"/>
      <c r="AF33" s="1022">
        <v>2655</v>
      </c>
      <c r="AG33" s="1023"/>
      <c r="AH33" s="1023"/>
      <c r="AI33" s="1023"/>
      <c r="AJ33" s="1024"/>
      <c r="AK33" s="967">
        <v>0</v>
      </c>
      <c r="AL33" s="958"/>
      <c r="AM33" s="958"/>
      <c r="AN33" s="958"/>
      <c r="AO33" s="958"/>
      <c r="AP33" s="958">
        <v>59</v>
      </c>
      <c r="AQ33" s="958"/>
      <c r="AR33" s="958"/>
      <c r="AS33" s="958"/>
      <c r="AT33" s="958"/>
      <c r="AU33" s="958">
        <v>0</v>
      </c>
      <c r="AV33" s="958"/>
      <c r="AW33" s="958"/>
      <c r="AX33" s="958"/>
      <c r="AY33" s="958"/>
      <c r="AZ33" s="1028" t="s">
        <v>495</v>
      </c>
      <c r="BA33" s="1028"/>
      <c r="BB33" s="1028"/>
      <c r="BC33" s="1028"/>
      <c r="BD33" s="1028"/>
      <c r="BE33" s="959" t="s">
        <v>396</v>
      </c>
      <c r="BF33" s="959"/>
      <c r="BG33" s="959"/>
      <c r="BH33" s="959"/>
      <c r="BI33" s="960"/>
      <c r="BJ33" s="214"/>
      <c r="BK33" s="214"/>
      <c r="BL33" s="214"/>
      <c r="BM33" s="214"/>
      <c r="BN33" s="214"/>
      <c r="BO33" s="223"/>
      <c r="BP33" s="223"/>
      <c r="BQ33" s="220">
        <v>27</v>
      </c>
      <c r="BR33" s="221"/>
      <c r="BS33" s="979" t="s">
        <v>586</v>
      </c>
      <c r="BT33" s="980" t="s">
        <v>586</v>
      </c>
      <c r="BU33" s="980" t="s">
        <v>586</v>
      </c>
      <c r="BV33" s="980" t="s">
        <v>586</v>
      </c>
      <c r="BW33" s="980" t="s">
        <v>586</v>
      </c>
      <c r="BX33" s="980" t="s">
        <v>586</v>
      </c>
      <c r="BY33" s="980" t="s">
        <v>586</v>
      </c>
      <c r="BZ33" s="980" t="s">
        <v>586</v>
      </c>
      <c r="CA33" s="980" t="s">
        <v>586</v>
      </c>
      <c r="CB33" s="980" t="s">
        <v>586</v>
      </c>
      <c r="CC33" s="980" t="s">
        <v>586</v>
      </c>
      <c r="CD33" s="980" t="s">
        <v>586</v>
      </c>
      <c r="CE33" s="980" t="s">
        <v>586</v>
      </c>
      <c r="CF33" s="980" t="s">
        <v>586</v>
      </c>
      <c r="CG33" s="1001" t="s">
        <v>586</v>
      </c>
      <c r="CH33" s="976">
        <v>286</v>
      </c>
      <c r="CI33" s="977"/>
      <c r="CJ33" s="977"/>
      <c r="CK33" s="977"/>
      <c r="CL33" s="978"/>
      <c r="CM33" s="976">
        <v>14985</v>
      </c>
      <c r="CN33" s="977"/>
      <c r="CO33" s="977"/>
      <c r="CP33" s="977"/>
      <c r="CQ33" s="978"/>
      <c r="CR33" s="976">
        <v>5933</v>
      </c>
      <c r="CS33" s="977"/>
      <c r="CT33" s="977"/>
      <c r="CU33" s="977"/>
      <c r="CV33" s="978"/>
      <c r="CW33" s="976" t="s">
        <v>495</v>
      </c>
      <c r="CX33" s="977"/>
      <c r="CY33" s="977"/>
      <c r="CZ33" s="977"/>
      <c r="DA33" s="978"/>
      <c r="DB33" s="976" t="s">
        <v>495</v>
      </c>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398</v>
      </c>
      <c r="C34" s="1018"/>
      <c r="D34" s="1018"/>
      <c r="E34" s="1018"/>
      <c r="F34" s="1018"/>
      <c r="G34" s="1018"/>
      <c r="H34" s="1018"/>
      <c r="I34" s="1018"/>
      <c r="J34" s="1018"/>
      <c r="K34" s="1018"/>
      <c r="L34" s="1018"/>
      <c r="M34" s="1018"/>
      <c r="N34" s="1018"/>
      <c r="O34" s="1018"/>
      <c r="P34" s="1019"/>
      <c r="Q34" s="1025">
        <v>7338</v>
      </c>
      <c r="R34" s="1026"/>
      <c r="S34" s="1026"/>
      <c r="T34" s="1026"/>
      <c r="U34" s="1026"/>
      <c r="V34" s="1026">
        <v>7684</v>
      </c>
      <c r="W34" s="1026"/>
      <c r="X34" s="1026"/>
      <c r="Y34" s="1026"/>
      <c r="Z34" s="1026"/>
      <c r="AA34" s="1026">
        <v>-346</v>
      </c>
      <c r="AB34" s="1026"/>
      <c r="AC34" s="1026"/>
      <c r="AD34" s="1026"/>
      <c r="AE34" s="1027"/>
      <c r="AF34" s="1022">
        <v>9716</v>
      </c>
      <c r="AG34" s="1023"/>
      <c r="AH34" s="1023"/>
      <c r="AI34" s="1023"/>
      <c r="AJ34" s="1024"/>
      <c r="AK34" s="967">
        <v>987</v>
      </c>
      <c r="AL34" s="958"/>
      <c r="AM34" s="958"/>
      <c r="AN34" s="958"/>
      <c r="AO34" s="958"/>
      <c r="AP34" s="958">
        <v>45078</v>
      </c>
      <c r="AQ34" s="958"/>
      <c r="AR34" s="958"/>
      <c r="AS34" s="958"/>
      <c r="AT34" s="958"/>
      <c r="AU34" s="958">
        <v>10034</v>
      </c>
      <c r="AV34" s="958"/>
      <c r="AW34" s="958"/>
      <c r="AX34" s="958"/>
      <c r="AY34" s="958"/>
      <c r="AZ34" s="1028" t="s">
        <v>495</v>
      </c>
      <c r="BA34" s="1028"/>
      <c r="BB34" s="1028"/>
      <c r="BC34" s="1028"/>
      <c r="BD34" s="1028"/>
      <c r="BE34" s="959" t="s">
        <v>396</v>
      </c>
      <c r="BF34" s="959"/>
      <c r="BG34" s="959"/>
      <c r="BH34" s="959"/>
      <c r="BI34" s="960"/>
      <c r="BJ34" s="214"/>
      <c r="BK34" s="214"/>
      <c r="BL34" s="214"/>
      <c r="BM34" s="214"/>
      <c r="BN34" s="214"/>
      <c r="BO34" s="223"/>
      <c r="BP34" s="223"/>
      <c r="BQ34" s="220">
        <v>28</v>
      </c>
      <c r="BR34" s="221" t="s">
        <v>610</v>
      </c>
      <c r="BS34" s="979" t="s">
        <v>587</v>
      </c>
      <c r="BT34" s="980" t="s">
        <v>587</v>
      </c>
      <c r="BU34" s="980" t="s">
        <v>587</v>
      </c>
      <c r="BV34" s="980" t="s">
        <v>587</v>
      </c>
      <c r="BW34" s="980" t="s">
        <v>587</v>
      </c>
      <c r="BX34" s="980" t="s">
        <v>587</v>
      </c>
      <c r="BY34" s="980" t="s">
        <v>587</v>
      </c>
      <c r="BZ34" s="980" t="s">
        <v>587</v>
      </c>
      <c r="CA34" s="980" t="s">
        <v>587</v>
      </c>
      <c r="CB34" s="980" t="s">
        <v>587</v>
      </c>
      <c r="CC34" s="980" t="s">
        <v>587</v>
      </c>
      <c r="CD34" s="980" t="s">
        <v>587</v>
      </c>
      <c r="CE34" s="980" t="s">
        <v>587</v>
      </c>
      <c r="CF34" s="980" t="s">
        <v>587</v>
      </c>
      <c r="CG34" s="1001" t="s">
        <v>587</v>
      </c>
      <c r="CH34" s="976">
        <v>331</v>
      </c>
      <c r="CI34" s="977"/>
      <c r="CJ34" s="977"/>
      <c r="CK34" s="977"/>
      <c r="CL34" s="978"/>
      <c r="CM34" s="976">
        <v>5920</v>
      </c>
      <c r="CN34" s="977"/>
      <c r="CO34" s="977"/>
      <c r="CP34" s="977"/>
      <c r="CQ34" s="978"/>
      <c r="CR34" s="976">
        <v>26890</v>
      </c>
      <c r="CS34" s="977"/>
      <c r="CT34" s="977"/>
      <c r="CU34" s="977"/>
      <c r="CV34" s="978"/>
      <c r="CW34" s="976">
        <v>433</v>
      </c>
      <c r="CX34" s="977"/>
      <c r="CY34" s="977"/>
      <c r="CZ34" s="977"/>
      <c r="DA34" s="978"/>
      <c r="DB34" s="976">
        <v>1946</v>
      </c>
      <c r="DC34" s="977"/>
      <c r="DD34" s="977"/>
      <c r="DE34" s="977"/>
      <c r="DF34" s="978"/>
      <c r="DG34" s="976"/>
      <c r="DH34" s="977"/>
      <c r="DI34" s="977"/>
      <c r="DJ34" s="977"/>
      <c r="DK34" s="978"/>
      <c r="DL34" s="976">
        <v>2211</v>
      </c>
      <c r="DM34" s="977"/>
      <c r="DN34" s="977"/>
      <c r="DO34" s="977"/>
      <c r="DP34" s="978"/>
      <c r="DQ34" s="976">
        <v>2211</v>
      </c>
      <c r="DR34" s="977"/>
      <c r="DS34" s="977"/>
      <c r="DT34" s="977"/>
      <c r="DU34" s="978"/>
      <c r="DV34" s="979"/>
      <c r="DW34" s="980"/>
      <c r="DX34" s="980"/>
      <c r="DY34" s="980"/>
      <c r="DZ34" s="981"/>
      <c r="EA34" s="212"/>
    </row>
    <row r="35" spans="1:131" ht="26.25" customHeight="1" x14ac:dyDescent="0.2">
      <c r="A35" s="224">
        <v>8</v>
      </c>
      <c r="B35" s="1017" t="s">
        <v>399</v>
      </c>
      <c r="C35" s="1018"/>
      <c r="D35" s="1018"/>
      <c r="E35" s="1018"/>
      <c r="F35" s="1018"/>
      <c r="G35" s="1018"/>
      <c r="H35" s="1018"/>
      <c r="I35" s="1018"/>
      <c r="J35" s="1018"/>
      <c r="K35" s="1018"/>
      <c r="L35" s="1018"/>
      <c r="M35" s="1018"/>
      <c r="N35" s="1018"/>
      <c r="O35" s="1018"/>
      <c r="P35" s="1019"/>
      <c r="Q35" s="1025">
        <v>79186</v>
      </c>
      <c r="R35" s="1026"/>
      <c r="S35" s="1026"/>
      <c r="T35" s="1026"/>
      <c r="U35" s="1026"/>
      <c r="V35" s="1026">
        <v>76436</v>
      </c>
      <c r="W35" s="1026"/>
      <c r="X35" s="1026"/>
      <c r="Y35" s="1026"/>
      <c r="Z35" s="1026"/>
      <c r="AA35" s="1026">
        <v>2750</v>
      </c>
      <c r="AB35" s="1026"/>
      <c r="AC35" s="1026"/>
      <c r="AD35" s="1026"/>
      <c r="AE35" s="1027"/>
      <c r="AF35" s="1022">
        <v>38973</v>
      </c>
      <c r="AG35" s="1023"/>
      <c r="AH35" s="1023"/>
      <c r="AI35" s="1023"/>
      <c r="AJ35" s="1024"/>
      <c r="AK35" s="967">
        <v>24277</v>
      </c>
      <c r="AL35" s="958"/>
      <c r="AM35" s="958"/>
      <c r="AN35" s="958"/>
      <c r="AO35" s="958"/>
      <c r="AP35" s="958">
        <v>438910</v>
      </c>
      <c r="AQ35" s="958"/>
      <c r="AR35" s="958"/>
      <c r="AS35" s="958"/>
      <c r="AT35" s="958"/>
      <c r="AU35" s="958">
        <v>252812</v>
      </c>
      <c r="AV35" s="958"/>
      <c r="AW35" s="958"/>
      <c r="AX35" s="958"/>
      <c r="AY35" s="958"/>
      <c r="AZ35" s="1028" t="s">
        <v>495</v>
      </c>
      <c r="BA35" s="1028"/>
      <c r="BB35" s="1028"/>
      <c r="BC35" s="1028"/>
      <c r="BD35" s="1028"/>
      <c r="BE35" s="959" t="s">
        <v>396</v>
      </c>
      <c r="BF35" s="959"/>
      <c r="BG35" s="959"/>
      <c r="BH35" s="959"/>
      <c r="BI35" s="960"/>
      <c r="BJ35" s="214"/>
      <c r="BK35" s="214"/>
      <c r="BL35" s="214"/>
      <c r="BM35" s="214"/>
      <c r="BN35" s="214"/>
      <c r="BO35" s="223"/>
      <c r="BP35" s="223"/>
      <c r="BQ35" s="220">
        <v>29</v>
      </c>
      <c r="BR35" s="221"/>
      <c r="BS35" s="979" t="s">
        <v>588</v>
      </c>
      <c r="BT35" s="980"/>
      <c r="BU35" s="980"/>
      <c r="BV35" s="980"/>
      <c r="BW35" s="980"/>
      <c r="BX35" s="980"/>
      <c r="BY35" s="980"/>
      <c r="BZ35" s="980"/>
      <c r="CA35" s="980"/>
      <c r="CB35" s="980"/>
      <c r="CC35" s="980"/>
      <c r="CD35" s="980"/>
      <c r="CE35" s="980"/>
      <c r="CF35" s="980"/>
      <c r="CG35" s="1001"/>
      <c r="CH35" s="976">
        <v>18672</v>
      </c>
      <c r="CI35" s="977"/>
      <c r="CJ35" s="977"/>
      <c r="CK35" s="977"/>
      <c r="CL35" s="978"/>
      <c r="CM35" s="976">
        <v>757718</v>
      </c>
      <c r="CN35" s="977"/>
      <c r="CO35" s="977"/>
      <c r="CP35" s="977"/>
      <c r="CQ35" s="978"/>
      <c r="CR35" s="976">
        <v>45038</v>
      </c>
      <c r="CS35" s="977"/>
      <c r="CT35" s="977"/>
      <c r="CU35" s="977"/>
      <c r="CV35" s="978"/>
      <c r="CW35" s="976" t="s">
        <v>495</v>
      </c>
      <c r="CX35" s="977"/>
      <c r="CY35" s="977"/>
      <c r="CZ35" s="977"/>
      <c r="DA35" s="978"/>
      <c r="DB35" s="976">
        <v>13873</v>
      </c>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400</v>
      </c>
      <c r="C36" s="1018"/>
      <c r="D36" s="1018"/>
      <c r="E36" s="1018"/>
      <c r="F36" s="1018"/>
      <c r="G36" s="1018"/>
      <c r="H36" s="1018"/>
      <c r="I36" s="1018"/>
      <c r="J36" s="1018"/>
      <c r="K36" s="1018"/>
      <c r="L36" s="1018"/>
      <c r="M36" s="1018"/>
      <c r="N36" s="1018"/>
      <c r="O36" s="1018"/>
      <c r="P36" s="1019"/>
      <c r="Q36" s="1025">
        <v>10572</v>
      </c>
      <c r="R36" s="1026"/>
      <c r="S36" s="1026"/>
      <c r="T36" s="1026"/>
      <c r="U36" s="1026"/>
      <c r="V36" s="1026">
        <v>10408</v>
      </c>
      <c r="W36" s="1026"/>
      <c r="X36" s="1026"/>
      <c r="Y36" s="1026"/>
      <c r="Z36" s="1026"/>
      <c r="AA36" s="1026">
        <v>164</v>
      </c>
      <c r="AB36" s="1026"/>
      <c r="AC36" s="1026"/>
      <c r="AD36" s="1026"/>
      <c r="AE36" s="1027"/>
      <c r="AF36" s="1022" t="s">
        <v>121</v>
      </c>
      <c r="AG36" s="1023"/>
      <c r="AH36" s="1023"/>
      <c r="AI36" s="1023"/>
      <c r="AJ36" s="1024"/>
      <c r="AK36" s="967">
        <v>11</v>
      </c>
      <c r="AL36" s="958"/>
      <c r="AM36" s="958"/>
      <c r="AN36" s="958"/>
      <c r="AO36" s="958"/>
      <c r="AP36" s="958">
        <v>163390</v>
      </c>
      <c r="AQ36" s="958"/>
      <c r="AR36" s="958"/>
      <c r="AS36" s="958"/>
      <c r="AT36" s="958"/>
      <c r="AU36" s="958" t="s">
        <v>495</v>
      </c>
      <c r="AV36" s="958"/>
      <c r="AW36" s="958"/>
      <c r="AX36" s="958"/>
      <c r="AY36" s="958"/>
      <c r="AZ36" s="1028" t="s">
        <v>495</v>
      </c>
      <c r="BA36" s="1028"/>
      <c r="BB36" s="1028"/>
      <c r="BC36" s="1028"/>
      <c r="BD36" s="1028"/>
      <c r="BE36" s="959" t="s">
        <v>396</v>
      </c>
      <c r="BF36" s="959"/>
      <c r="BG36" s="959"/>
      <c r="BH36" s="959"/>
      <c r="BI36" s="960"/>
      <c r="BJ36" s="214"/>
      <c r="BK36" s="214"/>
      <c r="BL36" s="214"/>
      <c r="BM36" s="214"/>
      <c r="BN36" s="214"/>
      <c r="BO36" s="223"/>
      <c r="BP36" s="223"/>
      <c r="BQ36" s="220">
        <v>30</v>
      </c>
      <c r="BR36" s="221"/>
      <c r="BS36" s="979" t="s">
        <v>589</v>
      </c>
      <c r="BT36" s="980" t="s">
        <v>589</v>
      </c>
      <c r="BU36" s="980" t="s">
        <v>589</v>
      </c>
      <c r="BV36" s="980" t="s">
        <v>589</v>
      </c>
      <c r="BW36" s="980" t="s">
        <v>589</v>
      </c>
      <c r="BX36" s="980" t="s">
        <v>589</v>
      </c>
      <c r="BY36" s="980" t="s">
        <v>589</v>
      </c>
      <c r="BZ36" s="980" t="s">
        <v>589</v>
      </c>
      <c r="CA36" s="980" t="s">
        <v>589</v>
      </c>
      <c r="CB36" s="980" t="s">
        <v>589</v>
      </c>
      <c r="CC36" s="980" t="s">
        <v>589</v>
      </c>
      <c r="CD36" s="980" t="s">
        <v>589</v>
      </c>
      <c r="CE36" s="980" t="s">
        <v>589</v>
      </c>
      <c r="CF36" s="980" t="s">
        <v>589</v>
      </c>
      <c r="CG36" s="1001" t="s">
        <v>589</v>
      </c>
      <c r="CH36" s="976">
        <v>161</v>
      </c>
      <c r="CI36" s="977"/>
      <c r="CJ36" s="977"/>
      <c r="CK36" s="977"/>
      <c r="CL36" s="978"/>
      <c r="CM36" s="976">
        <v>9663</v>
      </c>
      <c r="CN36" s="977"/>
      <c r="CO36" s="977"/>
      <c r="CP36" s="977"/>
      <c r="CQ36" s="978"/>
      <c r="CR36" s="976">
        <v>2845</v>
      </c>
      <c r="CS36" s="977"/>
      <c r="CT36" s="977"/>
      <c r="CU36" s="977"/>
      <c r="CV36" s="978"/>
      <c r="CW36" s="976">
        <v>832</v>
      </c>
      <c r="CX36" s="977"/>
      <c r="CY36" s="977"/>
      <c r="CZ36" s="977"/>
      <c r="DA36" s="978"/>
      <c r="DB36" s="976" t="s">
        <v>495</v>
      </c>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401</v>
      </c>
      <c r="C37" s="1018"/>
      <c r="D37" s="1018"/>
      <c r="E37" s="1018"/>
      <c r="F37" s="1018"/>
      <c r="G37" s="1018"/>
      <c r="H37" s="1018"/>
      <c r="I37" s="1018"/>
      <c r="J37" s="1018"/>
      <c r="K37" s="1018"/>
      <c r="L37" s="1018"/>
      <c r="M37" s="1018"/>
      <c r="N37" s="1018"/>
      <c r="O37" s="1018"/>
      <c r="P37" s="1019"/>
      <c r="Q37" s="1025">
        <v>13976</v>
      </c>
      <c r="R37" s="1026"/>
      <c r="S37" s="1026"/>
      <c r="T37" s="1026"/>
      <c r="U37" s="1026"/>
      <c r="V37" s="1026">
        <v>13976</v>
      </c>
      <c r="W37" s="1026"/>
      <c r="X37" s="1026"/>
      <c r="Y37" s="1026"/>
      <c r="Z37" s="1026"/>
      <c r="AA37" s="1026" t="s">
        <v>495</v>
      </c>
      <c r="AB37" s="1026"/>
      <c r="AC37" s="1026"/>
      <c r="AD37" s="1026"/>
      <c r="AE37" s="1027"/>
      <c r="AF37" s="1022" t="s">
        <v>121</v>
      </c>
      <c r="AG37" s="1023"/>
      <c r="AH37" s="1023"/>
      <c r="AI37" s="1023"/>
      <c r="AJ37" s="1024"/>
      <c r="AK37" s="967">
        <v>1493</v>
      </c>
      <c r="AL37" s="958"/>
      <c r="AM37" s="958"/>
      <c r="AN37" s="958"/>
      <c r="AO37" s="958"/>
      <c r="AP37" s="958">
        <v>20639</v>
      </c>
      <c r="AQ37" s="958"/>
      <c r="AR37" s="958"/>
      <c r="AS37" s="958"/>
      <c r="AT37" s="958"/>
      <c r="AU37" s="958">
        <v>15707</v>
      </c>
      <c r="AV37" s="958"/>
      <c r="AW37" s="958"/>
      <c r="AX37" s="958"/>
      <c r="AY37" s="958"/>
      <c r="AZ37" s="1028" t="s">
        <v>495</v>
      </c>
      <c r="BA37" s="1028"/>
      <c r="BB37" s="1028"/>
      <c r="BC37" s="1028"/>
      <c r="BD37" s="1028"/>
      <c r="BE37" s="959" t="s">
        <v>402</v>
      </c>
      <c r="BF37" s="959"/>
      <c r="BG37" s="959"/>
      <c r="BH37" s="959"/>
      <c r="BI37" s="960"/>
      <c r="BJ37" s="214"/>
      <c r="BK37" s="214"/>
      <c r="BL37" s="214"/>
      <c r="BM37" s="214"/>
      <c r="BN37" s="214"/>
      <c r="BO37" s="223"/>
      <c r="BP37" s="223"/>
      <c r="BQ37" s="220">
        <v>31</v>
      </c>
      <c r="BR37" s="221"/>
      <c r="BS37" s="979" t="s">
        <v>590</v>
      </c>
      <c r="BT37" s="980" t="s">
        <v>590</v>
      </c>
      <c r="BU37" s="980" t="s">
        <v>590</v>
      </c>
      <c r="BV37" s="980" t="s">
        <v>590</v>
      </c>
      <c r="BW37" s="980" t="s">
        <v>590</v>
      </c>
      <c r="BX37" s="980" t="s">
        <v>590</v>
      </c>
      <c r="BY37" s="980" t="s">
        <v>590</v>
      </c>
      <c r="BZ37" s="980" t="s">
        <v>590</v>
      </c>
      <c r="CA37" s="980" t="s">
        <v>590</v>
      </c>
      <c r="CB37" s="980" t="s">
        <v>590</v>
      </c>
      <c r="CC37" s="980" t="s">
        <v>590</v>
      </c>
      <c r="CD37" s="980" t="s">
        <v>590</v>
      </c>
      <c r="CE37" s="980" t="s">
        <v>590</v>
      </c>
      <c r="CF37" s="980" t="s">
        <v>590</v>
      </c>
      <c r="CG37" s="1001" t="s">
        <v>590</v>
      </c>
      <c r="CH37" s="976">
        <v>117</v>
      </c>
      <c r="CI37" s="977"/>
      <c r="CJ37" s="977"/>
      <c r="CK37" s="977"/>
      <c r="CL37" s="978"/>
      <c r="CM37" s="976">
        <v>29917</v>
      </c>
      <c r="CN37" s="977"/>
      <c r="CO37" s="977"/>
      <c r="CP37" s="977"/>
      <c r="CQ37" s="978"/>
      <c r="CR37" s="976">
        <v>96</v>
      </c>
      <c r="CS37" s="977"/>
      <c r="CT37" s="977"/>
      <c r="CU37" s="977"/>
      <c r="CV37" s="978"/>
      <c r="CW37" s="976">
        <v>7118</v>
      </c>
      <c r="CX37" s="977"/>
      <c r="CY37" s="977"/>
      <c r="CZ37" s="977"/>
      <c r="DA37" s="978"/>
      <c r="DB37" s="976">
        <v>24758</v>
      </c>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t="s">
        <v>591</v>
      </c>
      <c r="BT38" s="980" t="s">
        <v>591</v>
      </c>
      <c r="BU38" s="980" t="s">
        <v>591</v>
      </c>
      <c r="BV38" s="980" t="s">
        <v>591</v>
      </c>
      <c r="BW38" s="980" t="s">
        <v>591</v>
      </c>
      <c r="BX38" s="980" t="s">
        <v>591</v>
      </c>
      <c r="BY38" s="980" t="s">
        <v>591</v>
      </c>
      <c r="BZ38" s="980" t="s">
        <v>591</v>
      </c>
      <c r="CA38" s="980" t="s">
        <v>591</v>
      </c>
      <c r="CB38" s="980" t="s">
        <v>591</v>
      </c>
      <c r="CC38" s="980" t="s">
        <v>591</v>
      </c>
      <c r="CD38" s="980" t="s">
        <v>591</v>
      </c>
      <c r="CE38" s="980" t="s">
        <v>591</v>
      </c>
      <c r="CF38" s="980" t="s">
        <v>591</v>
      </c>
      <c r="CG38" s="1001" t="s">
        <v>591</v>
      </c>
      <c r="CH38" s="976">
        <v>0</v>
      </c>
      <c r="CI38" s="977"/>
      <c r="CJ38" s="977"/>
      <c r="CK38" s="977"/>
      <c r="CL38" s="978"/>
      <c r="CM38" s="976">
        <v>6</v>
      </c>
      <c r="CN38" s="977"/>
      <c r="CO38" s="977"/>
      <c r="CP38" s="977"/>
      <c r="CQ38" s="978"/>
      <c r="CR38" s="976">
        <v>5</v>
      </c>
      <c r="CS38" s="977"/>
      <c r="CT38" s="977"/>
      <c r="CU38" s="977"/>
      <c r="CV38" s="978"/>
      <c r="CW38" s="976" t="s">
        <v>495</v>
      </c>
      <c r="CX38" s="977"/>
      <c r="CY38" s="977"/>
      <c r="CZ38" s="977"/>
      <c r="DA38" s="978"/>
      <c r="DB38" s="976" t="s">
        <v>495</v>
      </c>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t="s">
        <v>610</v>
      </c>
      <c r="BS39" s="979" t="s">
        <v>592</v>
      </c>
      <c r="BT39" s="980" t="s">
        <v>592</v>
      </c>
      <c r="BU39" s="980" t="s">
        <v>592</v>
      </c>
      <c r="BV39" s="980" t="s">
        <v>592</v>
      </c>
      <c r="BW39" s="980" t="s">
        <v>592</v>
      </c>
      <c r="BX39" s="980" t="s">
        <v>592</v>
      </c>
      <c r="BY39" s="980" t="s">
        <v>592</v>
      </c>
      <c r="BZ39" s="980" t="s">
        <v>592</v>
      </c>
      <c r="CA39" s="980" t="s">
        <v>592</v>
      </c>
      <c r="CB39" s="980" t="s">
        <v>592</v>
      </c>
      <c r="CC39" s="980" t="s">
        <v>592</v>
      </c>
      <c r="CD39" s="980" t="s">
        <v>592</v>
      </c>
      <c r="CE39" s="980" t="s">
        <v>592</v>
      </c>
      <c r="CF39" s="980" t="s">
        <v>592</v>
      </c>
      <c r="CG39" s="1001" t="s">
        <v>592</v>
      </c>
      <c r="CH39" s="976">
        <v>684</v>
      </c>
      <c r="CI39" s="977"/>
      <c r="CJ39" s="977"/>
      <c r="CK39" s="977"/>
      <c r="CL39" s="978"/>
      <c r="CM39" s="976">
        <v>6200</v>
      </c>
      <c r="CN39" s="977"/>
      <c r="CO39" s="977"/>
      <c r="CP39" s="977"/>
      <c r="CQ39" s="978"/>
      <c r="CR39" s="976">
        <v>342</v>
      </c>
      <c r="CS39" s="977"/>
      <c r="CT39" s="977"/>
      <c r="CU39" s="977"/>
      <c r="CV39" s="978"/>
      <c r="CW39" s="976" t="s">
        <v>495</v>
      </c>
      <c r="CX39" s="977"/>
      <c r="CY39" s="977"/>
      <c r="CZ39" s="977"/>
      <c r="DA39" s="978"/>
      <c r="DB39" s="976">
        <v>2316</v>
      </c>
      <c r="DC39" s="977"/>
      <c r="DD39" s="977"/>
      <c r="DE39" s="977"/>
      <c r="DF39" s="978"/>
      <c r="DG39" s="976"/>
      <c r="DH39" s="977"/>
      <c r="DI39" s="977"/>
      <c r="DJ39" s="977"/>
      <c r="DK39" s="978"/>
      <c r="DL39" s="976">
        <v>1134</v>
      </c>
      <c r="DM39" s="977"/>
      <c r="DN39" s="977"/>
      <c r="DO39" s="977"/>
      <c r="DP39" s="978"/>
      <c r="DQ39" s="976">
        <v>113</v>
      </c>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t="s">
        <v>593</v>
      </c>
      <c r="BT40" s="980" t="s">
        <v>593</v>
      </c>
      <c r="BU40" s="980" t="s">
        <v>593</v>
      </c>
      <c r="BV40" s="980" t="s">
        <v>593</v>
      </c>
      <c r="BW40" s="980" t="s">
        <v>593</v>
      </c>
      <c r="BX40" s="980" t="s">
        <v>593</v>
      </c>
      <c r="BY40" s="980" t="s">
        <v>593</v>
      </c>
      <c r="BZ40" s="980" t="s">
        <v>593</v>
      </c>
      <c r="CA40" s="980" t="s">
        <v>593</v>
      </c>
      <c r="CB40" s="980" t="s">
        <v>593</v>
      </c>
      <c r="CC40" s="980" t="s">
        <v>593</v>
      </c>
      <c r="CD40" s="980" t="s">
        <v>593</v>
      </c>
      <c r="CE40" s="980" t="s">
        <v>593</v>
      </c>
      <c r="CF40" s="980" t="s">
        <v>593</v>
      </c>
      <c r="CG40" s="1001" t="s">
        <v>593</v>
      </c>
      <c r="CH40" s="976">
        <v>512</v>
      </c>
      <c r="CI40" s="977"/>
      <c r="CJ40" s="977"/>
      <c r="CK40" s="977"/>
      <c r="CL40" s="978"/>
      <c r="CM40" s="976">
        <v>12264</v>
      </c>
      <c r="CN40" s="977"/>
      <c r="CO40" s="977"/>
      <c r="CP40" s="977"/>
      <c r="CQ40" s="978"/>
      <c r="CR40" s="976">
        <v>40</v>
      </c>
      <c r="CS40" s="977"/>
      <c r="CT40" s="977"/>
      <c r="CU40" s="977"/>
      <c r="CV40" s="978"/>
      <c r="CW40" s="976">
        <v>16</v>
      </c>
      <c r="CX40" s="977"/>
      <c r="CY40" s="977"/>
      <c r="CZ40" s="977"/>
      <c r="DA40" s="978"/>
      <c r="DB40" s="976">
        <v>23046</v>
      </c>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t="s">
        <v>610</v>
      </c>
      <c r="BS41" s="979" t="s">
        <v>594</v>
      </c>
      <c r="BT41" s="980" t="s">
        <v>594</v>
      </c>
      <c r="BU41" s="980" t="s">
        <v>594</v>
      </c>
      <c r="BV41" s="980" t="s">
        <v>594</v>
      </c>
      <c r="BW41" s="980" t="s">
        <v>594</v>
      </c>
      <c r="BX41" s="980" t="s">
        <v>594</v>
      </c>
      <c r="BY41" s="980" t="s">
        <v>594</v>
      </c>
      <c r="BZ41" s="980" t="s">
        <v>594</v>
      </c>
      <c r="CA41" s="980" t="s">
        <v>594</v>
      </c>
      <c r="CB41" s="980" t="s">
        <v>594</v>
      </c>
      <c r="CC41" s="980" t="s">
        <v>594</v>
      </c>
      <c r="CD41" s="980" t="s">
        <v>594</v>
      </c>
      <c r="CE41" s="980" t="s">
        <v>594</v>
      </c>
      <c r="CF41" s="980" t="s">
        <v>594</v>
      </c>
      <c r="CG41" s="1001" t="s">
        <v>594</v>
      </c>
      <c r="CH41" s="976">
        <v>250</v>
      </c>
      <c r="CI41" s="977"/>
      <c r="CJ41" s="977"/>
      <c r="CK41" s="977"/>
      <c r="CL41" s="978"/>
      <c r="CM41" s="976">
        <v>-8867</v>
      </c>
      <c r="CN41" s="977"/>
      <c r="CO41" s="977"/>
      <c r="CP41" s="977"/>
      <c r="CQ41" s="978"/>
      <c r="CR41" s="976">
        <v>2451</v>
      </c>
      <c r="CS41" s="977"/>
      <c r="CT41" s="977"/>
      <c r="CU41" s="977"/>
      <c r="CV41" s="978"/>
      <c r="CW41" s="976">
        <v>421</v>
      </c>
      <c r="CX41" s="977"/>
      <c r="CY41" s="977"/>
      <c r="CZ41" s="977"/>
      <c r="DA41" s="978"/>
      <c r="DB41" s="976">
        <v>7128</v>
      </c>
      <c r="DC41" s="977"/>
      <c r="DD41" s="977"/>
      <c r="DE41" s="977"/>
      <c r="DF41" s="978"/>
      <c r="DG41" s="976"/>
      <c r="DH41" s="977"/>
      <c r="DI41" s="977"/>
      <c r="DJ41" s="977"/>
      <c r="DK41" s="978"/>
      <c r="DL41" s="976">
        <v>4832</v>
      </c>
      <c r="DM41" s="977"/>
      <c r="DN41" s="977"/>
      <c r="DO41" s="977"/>
      <c r="DP41" s="978"/>
      <c r="DQ41" s="976">
        <v>4832</v>
      </c>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t="s">
        <v>595</v>
      </c>
      <c r="BT42" s="980" t="s">
        <v>595</v>
      </c>
      <c r="BU42" s="980" t="s">
        <v>595</v>
      </c>
      <c r="BV42" s="980" t="s">
        <v>595</v>
      </c>
      <c r="BW42" s="980" t="s">
        <v>595</v>
      </c>
      <c r="BX42" s="980" t="s">
        <v>595</v>
      </c>
      <c r="BY42" s="980" t="s">
        <v>595</v>
      </c>
      <c r="BZ42" s="980" t="s">
        <v>595</v>
      </c>
      <c r="CA42" s="980" t="s">
        <v>595</v>
      </c>
      <c r="CB42" s="980" t="s">
        <v>595</v>
      </c>
      <c r="CC42" s="980" t="s">
        <v>595</v>
      </c>
      <c r="CD42" s="980" t="s">
        <v>595</v>
      </c>
      <c r="CE42" s="980" t="s">
        <v>595</v>
      </c>
      <c r="CF42" s="980" t="s">
        <v>595</v>
      </c>
      <c r="CG42" s="1001" t="s">
        <v>595</v>
      </c>
      <c r="CH42" s="976">
        <v>260</v>
      </c>
      <c r="CI42" s="977"/>
      <c r="CJ42" s="977"/>
      <c r="CK42" s="977"/>
      <c r="CL42" s="978"/>
      <c r="CM42" s="976">
        <v>1744</v>
      </c>
      <c r="CN42" s="977"/>
      <c r="CO42" s="977"/>
      <c r="CP42" s="977"/>
      <c r="CQ42" s="978"/>
      <c r="CR42" s="976">
        <v>200</v>
      </c>
      <c r="CS42" s="977"/>
      <c r="CT42" s="977"/>
      <c r="CU42" s="977"/>
      <c r="CV42" s="978"/>
      <c r="CW42" s="976" t="s">
        <v>495</v>
      </c>
      <c r="CX42" s="977"/>
      <c r="CY42" s="977"/>
      <c r="CZ42" s="977"/>
      <c r="DA42" s="978"/>
      <c r="DB42" s="976" t="s">
        <v>495</v>
      </c>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t="s">
        <v>596</v>
      </c>
      <c r="BT43" s="980"/>
      <c r="BU43" s="980"/>
      <c r="BV43" s="980"/>
      <c r="BW43" s="980"/>
      <c r="BX43" s="980"/>
      <c r="BY43" s="980"/>
      <c r="BZ43" s="980"/>
      <c r="CA43" s="980"/>
      <c r="CB43" s="980"/>
      <c r="CC43" s="980"/>
      <c r="CD43" s="980"/>
      <c r="CE43" s="980"/>
      <c r="CF43" s="980"/>
      <c r="CG43" s="1001"/>
      <c r="CH43" s="976">
        <v>45</v>
      </c>
      <c r="CI43" s="977"/>
      <c r="CJ43" s="977"/>
      <c r="CK43" s="977"/>
      <c r="CL43" s="978"/>
      <c r="CM43" s="976">
        <v>6548</v>
      </c>
      <c r="CN43" s="977"/>
      <c r="CO43" s="977"/>
      <c r="CP43" s="977"/>
      <c r="CQ43" s="978"/>
      <c r="CR43" s="976">
        <v>5492</v>
      </c>
      <c r="CS43" s="977"/>
      <c r="CT43" s="977"/>
      <c r="CU43" s="977"/>
      <c r="CV43" s="978"/>
      <c r="CW43" s="976">
        <v>2706</v>
      </c>
      <c r="CX43" s="977"/>
      <c r="CY43" s="977"/>
      <c r="CZ43" s="977"/>
      <c r="DA43" s="978"/>
      <c r="DB43" s="976" t="s">
        <v>495</v>
      </c>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t="s">
        <v>597</v>
      </c>
      <c r="BT44" s="980" t="s">
        <v>597</v>
      </c>
      <c r="BU44" s="980" t="s">
        <v>597</v>
      </c>
      <c r="BV44" s="980" t="s">
        <v>597</v>
      </c>
      <c r="BW44" s="980" t="s">
        <v>597</v>
      </c>
      <c r="BX44" s="980" t="s">
        <v>597</v>
      </c>
      <c r="BY44" s="980" t="s">
        <v>597</v>
      </c>
      <c r="BZ44" s="980" t="s">
        <v>597</v>
      </c>
      <c r="CA44" s="980" t="s">
        <v>597</v>
      </c>
      <c r="CB44" s="980" t="s">
        <v>597</v>
      </c>
      <c r="CC44" s="980" t="s">
        <v>597</v>
      </c>
      <c r="CD44" s="980" t="s">
        <v>597</v>
      </c>
      <c r="CE44" s="980" t="s">
        <v>597</v>
      </c>
      <c r="CF44" s="980" t="s">
        <v>597</v>
      </c>
      <c r="CG44" s="1001" t="s">
        <v>597</v>
      </c>
      <c r="CH44" s="976">
        <v>87</v>
      </c>
      <c r="CI44" s="977"/>
      <c r="CJ44" s="977"/>
      <c r="CK44" s="977"/>
      <c r="CL44" s="978"/>
      <c r="CM44" s="976">
        <v>33169</v>
      </c>
      <c r="CN44" s="977"/>
      <c r="CO44" s="977"/>
      <c r="CP44" s="977"/>
      <c r="CQ44" s="978"/>
      <c r="CR44" s="976">
        <v>30568</v>
      </c>
      <c r="CS44" s="977"/>
      <c r="CT44" s="977"/>
      <c r="CU44" s="977"/>
      <c r="CV44" s="978"/>
      <c r="CW44" s="976">
        <v>21</v>
      </c>
      <c r="CX44" s="977"/>
      <c r="CY44" s="977"/>
      <c r="CZ44" s="977"/>
      <c r="DA44" s="978"/>
      <c r="DB44" s="976">
        <v>2846</v>
      </c>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t="s">
        <v>598</v>
      </c>
      <c r="BT45" s="980" t="s">
        <v>598</v>
      </c>
      <c r="BU45" s="980" t="s">
        <v>598</v>
      </c>
      <c r="BV45" s="980" t="s">
        <v>598</v>
      </c>
      <c r="BW45" s="980" t="s">
        <v>598</v>
      </c>
      <c r="BX45" s="980" t="s">
        <v>598</v>
      </c>
      <c r="BY45" s="980" t="s">
        <v>598</v>
      </c>
      <c r="BZ45" s="980" t="s">
        <v>598</v>
      </c>
      <c r="CA45" s="980" t="s">
        <v>598</v>
      </c>
      <c r="CB45" s="980" t="s">
        <v>598</v>
      </c>
      <c r="CC45" s="980" t="s">
        <v>598</v>
      </c>
      <c r="CD45" s="980" t="s">
        <v>598</v>
      </c>
      <c r="CE45" s="980" t="s">
        <v>598</v>
      </c>
      <c r="CF45" s="980" t="s">
        <v>598</v>
      </c>
      <c r="CG45" s="1001" t="s">
        <v>598</v>
      </c>
      <c r="CH45" s="976">
        <v>289</v>
      </c>
      <c r="CI45" s="977"/>
      <c r="CJ45" s="977"/>
      <c r="CK45" s="977"/>
      <c r="CL45" s="978"/>
      <c r="CM45" s="976">
        <v>13581</v>
      </c>
      <c r="CN45" s="977"/>
      <c r="CO45" s="977"/>
      <c r="CP45" s="977"/>
      <c r="CQ45" s="978"/>
      <c r="CR45" s="976">
        <v>4174</v>
      </c>
      <c r="CS45" s="977"/>
      <c r="CT45" s="977"/>
      <c r="CU45" s="977"/>
      <c r="CV45" s="978"/>
      <c r="CW45" s="976">
        <v>2490</v>
      </c>
      <c r="CX45" s="977"/>
      <c r="CY45" s="977"/>
      <c r="CZ45" s="977"/>
      <c r="DA45" s="978"/>
      <c r="DB45" s="976" t="s">
        <v>495</v>
      </c>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t="s">
        <v>599</v>
      </c>
      <c r="BT46" s="980" t="s">
        <v>599</v>
      </c>
      <c r="BU46" s="980" t="s">
        <v>599</v>
      </c>
      <c r="BV46" s="980" t="s">
        <v>599</v>
      </c>
      <c r="BW46" s="980" t="s">
        <v>599</v>
      </c>
      <c r="BX46" s="980" t="s">
        <v>599</v>
      </c>
      <c r="BY46" s="980" t="s">
        <v>599</v>
      </c>
      <c r="BZ46" s="980" t="s">
        <v>599</v>
      </c>
      <c r="CA46" s="980" t="s">
        <v>599</v>
      </c>
      <c r="CB46" s="980" t="s">
        <v>599</v>
      </c>
      <c r="CC46" s="980" t="s">
        <v>599</v>
      </c>
      <c r="CD46" s="980" t="s">
        <v>599</v>
      </c>
      <c r="CE46" s="980" t="s">
        <v>599</v>
      </c>
      <c r="CF46" s="980" t="s">
        <v>599</v>
      </c>
      <c r="CG46" s="1001" t="s">
        <v>599</v>
      </c>
      <c r="CH46" s="976">
        <v>789</v>
      </c>
      <c r="CI46" s="977"/>
      <c r="CJ46" s="977"/>
      <c r="CK46" s="977"/>
      <c r="CL46" s="978"/>
      <c r="CM46" s="976">
        <v>9061</v>
      </c>
      <c r="CN46" s="977"/>
      <c r="CO46" s="977"/>
      <c r="CP46" s="977"/>
      <c r="CQ46" s="978"/>
      <c r="CR46" s="976">
        <v>450</v>
      </c>
      <c r="CS46" s="977"/>
      <c r="CT46" s="977"/>
      <c r="CU46" s="977"/>
      <c r="CV46" s="978"/>
      <c r="CW46" s="976">
        <v>237</v>
      </c>
      <c r="CX46" s="977"/>
      <c r="CY46" s="977"/>
      <c r="CZ46" s="977"/>
      <c r="DA46" s="978"/>
      <c r="DB46" s="976">
        <v>10658</v>
      </c>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t="s">
        <v>600</v>
      </c>
      <c r="BT47" s="980" t="s">
        <v>600</v>
      </c>
      <c r="BU47" s="980" t="s">
        <v>600</v>
      </c>
      <c r="BV47" s="980" t="s">
        <v>600</v>
      </c>
      <c r="BW47" s="980" t="s">
        <v>600</v>
      </c>
      <c r="BX47" s="980" t="s">
        <v>600</v>
      </c>
      <c r="BY47" s="980" t="s">
        <v>600</v>
      </c>
      <c r="BZ47" s="980" t="s">
        <v>600</v>
      </c>
      <c r="CA47" s="980" t="s">
        <v>600</v>
      </c>
      <c r="CB47" s="980" t="s">
        <v>600</v>
      </c>
      <c r="CC47" s="980" t="s">
        <v>600</v>
      </c>
      <c r="CD47" s="980" t="s">
        <v>600</v>
      </c>
      <c r="CE47" s="980" t="s">
        <v>600</v>
      </c>
      <c r="CF47" s="980" t="s">
        <v>600</v>
      </c>
      <c r="CG47" s="1001" t="s">
        <v>600</v>
      </c>
      <c r="CH47" s="976">
        <v>211</v>
      </c>
      <c r="CI47" s="977"/>
      <c r="CJ47" s="977"/>
      <c r="CK47" s="977"/>
      <c r="CL47" s="978"/>
      <c r="CM47" s="976">
        <v>3219</v>
      </c>
      <c r="CN47" s="977"/>
      <c r="CO47" s="977"/>
      <c r="CP47" s="977"/>
      <c r="CQ47" s="978"/>
      <c r="CR47" s="976">
        <v>246</v>
      </c>
      <c r="CS47" s="977"/>
      <c r="CT47" s="977"/>
      <c r="CU47" s="977"/>
      <c r="CV47" s="978"/>
      <c r="CW47" s="976" t="s">
        <v>495</v>
      </c>
      <c r="CX47" s="977"/>
      <c r="CY47" s="977"/>
      <c r="CZ47" s="977"/>
      <c r="DA47" s="978"/>
      <c r="DB47" s="976" t="s">
        <v>495</v>
      </c>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t="s">
        <v>601</v>
      </c>
      <c r="BT48" s="980" t="s">
        <v>601</v>
      </c>
      <c r="BU48" s="980" t="s">
        <v>601</v>
      </c>
      <c r="BV48" s="980" t="s">
        <v>601</v>
      </c>
      <c r="BW48" s="980" t="s">
        <v>601</v>
      </c>
      <c r="BX48" s="980" t="s">
        <v>601</v>
      </c>
      <c r="BY48" s="980" t="s">
        <v>601</v>
      </c>
      <c r="BZ48" s="980" t="s">
        <v>601</v>
      </c>
      <c r="CA48" s="980" t="s">
        <v>601</v>
      </c>
      <c r="CB48" s="980" t="s">
        <v>601</v>
      </c>
      <c r="CC48" s="980" t="s">
        <v>601</v>
      </c>
      <c r="CD48" s="980" t="s">
        <v>601</v>
      </c>
      <c r="CE48" s="980" t="s">
        <v>601</v>
      </c>
      <c r="CF48" s="980" t="s">
        <v>601</v>
      </c>
      <c r="CG48" s="1001" t="s">
        <v>601</v>
      </c>
      <c r="CH48" s="976">
        <v>63</v>
      </c>
      <c r="CI48" s="977"/>
      <c r="CJ48" s="977"/>
      <c r="CK48" s="977"/>
      <c r="CL48" s="978"/>
      <c r="CM48" s="976">
        <v>1020</v>
      </c>
      <c r="CN48" s="977"/>
      <c r="CO48" s="977"/>
      <c r="CP48" s="977"/>
      <c r="CQ48" s="978"/>
      <c r="CR48" s="976">
        <v>211</v>
      </c>
      <c r="CS48" s="977"/>
      <c r="CT48" s="977"/>
      <c r="CU48" s="977"/>
      <c r="CV48" s="978"/>
      <c r="CW48" s="976" t="s">
        <v>495</v>
      </c>
      <c r="CX48" s="977"/>
      <c r="CY48" s="977"/>
      <c r="CZ48" s="977"/>
      <c r="DA48" s="978"/>
      <c r="DB48" s="976" t="s">
        <v>495</v>
      </c>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t="s">
        <v>602</v>
      </c>
      <c r="BT49" s="980" t="s">
        <v>602</v>
      </c>
      <c r="BU49" s="980" t="s">
        <v>602</v>
      </c>
      <c r="BV49" s="980" t="s">
        <v>602</v>
      </c>
      <c r="BW49" s="980" t="s">
        <v>602</v>
      </c>
      <c r="BX49" s="980" t="s">
        <v>602</v>
      </c>
      <c r="BY49" s="980" t="s">
        <v>602</v>
      </c>
      <c r="BZ49" s="980" t="s">
        <v>602</v>
      </c>
      <c r="CA49" s="980" t="s">
        <v>602</v>
      </c>
      <c r="CB49" s="980" t="s">
        <v>602</v>
      </c>
      <c r="CC49" s="980" t="s">
        <v>602</v>
      </c>
      <c r="CD49" s="980" t="s">
        <v>602</v>
      </c>
      <c r="CE49" s="980" t="s">
        <v>602</v>
      </c>
      <c r="CF49" s="980" t="s">
        <v>602</v>
      </c>
      <c r="CG49" s="1001" t="s">
        <v>602</v>
      </c>
      <c r="CH49" s="976">
        <v>0</v>
      </c>
      <c r="CI49" s="977"/>
      <c r="CJ49" s="977"/>
      <c r="CK49" s="977"/>
      <c r="CL49" s="978"/>
      <c r="CM49" s="976">
        <v>1710</v>
      </c>
      <c r="CN49" s="977"/>
      <c r="CO49" s="977"/>
      <c r="CP49" s="977"/>
      <c r="CQ49" s="978"/>
      <c r="CR49" s="976">
        <v>100</v>
      </c>
      <c r="CS49" s="977"/>
      <c r="CT49" s="977"/>
      <c r="CU49" s="977"/>
      <c r="CV49" s="978"/>
      <c r="CW49" s="976">
        <v>61</v>
      </c>
      <c r="CX49" s="977"/>
      <c r="CY49" s="977"/>
      <c r="CZ49" s="977"/>
      <c r="DA49" s="978"/>
      <c r="DB49" s="976" t="s">
        <v>495</v>
      </c>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379</v>
      </c>
      <c r="B63" s="924" t="s">
        <v>404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96317</v>
      </c>
      <c r="AG63" s="946"/>
      <c r="AH63" s="946"/>
      <c r="AI63" s="946"/>
      <c r="AJ63" s="1009"/>
      <c r="AK63" s="1010"/>
      <c r="AL63" s="950"/>
      <c r="AM63" s="950"/>
      <c r="AN63" s="950"/>
      <c r="AO63" s="950"/>
      <c r="AP63" s="946">
        <v>757222</v>
      </c>
      <c r="AQ63" s="946"/>
      <c r="AR63" s="946"/>
      <c r="AS63" s="946"/>
      <c r="AT63" s="946"/>
      <c r="AU63" s="946">
        <v>278820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406</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603</v>
      </c>
      <c r="C68" s="973"/>
      <c r="D68" s="973"/>
      <c r="E68" s="973"/>
      <c r="F68" s="973"/>
      <c r="G68" s="973"/>
      <c r="H68" s="973"/>
      <c r="I68" s="973"/>
      <c r="J68" s="973"/>
      <c r="K68" s="973"/>
      <c r="L68" s="973"/>
      <c r="M68" s="973"/>
      <c r="N68" s="973"/>
      <c r="O68" s="973"/>
      <c r="P68" s="974"/>
      <c r="Q68" s="975">
        <v>4520</v>
      </c>
      <c r="R68" s="969"/>
      <c r="S68" s="969"/>
      <c r="T68" s="969"/>
      <c r="U68" s="969"/>
      <c r="V68" s="969">
        <v>4460</v>
      </c>
      <c r="W68" s="969"/>
      <c r="X68" s="969"/>
      <c r="Y68" s="969"/>
      <c r="Z68" s="969"/>
      <c r="AA68" s="969">
        <v>59</v>
      </c>
      <c r="AB68" s="969"/>
      <c r="AC68" s="969"/>
      <c r="AD68" s="969"/>
      <c r="AE68" s="969"/>
      <c r="AF68" s="969">
        <v>59</v>
      </c>
      <c r="AG68" s="969"/>
      <c r="AH68" s="969"/>
      <c r="AI68" s="969"/>
      <c r="AJ68" s="969"/>
      <c r="AK68" s="969">
        <v>897</v>
      </c>
      <c r="AL68" s="969"/>
      <c r="AM68" s="969"/>
      <c r="AN68" s="969"/>
      <c r="AO68" s="969"/>
      <c r="AP68" s="969">
        <v>16</v>
      </c>
      <c r="AQ68" s="969"/>
      <c r="AR68" s="969"/>
      <c r="AS68" s="969"/>
      <c r="AT68" s="969"/>
      <c r="AU68" s="969" t="s">
        <v>495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604</v>
      </c>
      <c r="C69" s="962"/>
      <c r="D69" s="962"/>
      <c r="E69" s="962"/>
      <c r="F69" s="962"/>
      <c r="G69" s="962"/>
      <c r="H69" s="962"/>
      <c r="I69" s="962"/>
      <c r="J69" s="962"/>
      <c r="K69" s="962"/>
      <c r="L69" s="962"/>
      <c r="M69" s="962"/>
      <c r="N69" s="962"/>
      <c r="O69" s="962"/>
      <c r="P69" s="963"/>
      <c r="Q69" s="964">
        <v>290</v>
      </c>
      <c r="R69" s="958"/>
      <c r="S69" s="958"/>
      <c r="T69" s="958"/>
      <c r="U69" s="958"/>
      <c r="V69" s="958">
        <v>250</v>
      </c>
      <c r="W69" s="958"/>
      <c r="X69" s="958"/>
      <c r="Y69" s="958"/>
      <c r="Z69" s="958"/>
      <c r="AA69" s="958">
        <v>40</v>
      </c>
      <c r="AB69" s="958"/>
      <c r="AC69" s="958"/>
      <c r="AD69" s="958"/>
      <c r="AE69" s="958"/>
      <c r="AF69" s="958">
        <v>40</v>
      </c>
      <c r="AG69" s="958"/>
      <c r="AH69" s="958"/>
      <c r="AI69" s="958"/>
      <c r="AJ69" s="958"/>
      <c r="AK69" s="958" t="s">
        <v>495</v>
      </c>
      <c r="AL69" s="958"/>
      <c r="AM69" s="958"/>
      <c r="AN69" s="958"/>
      <c r="AO69" s="958"/>
      <c r="AP69" s="958" t="s">
        <v>495</v>
      </c>
      <c r="AQ69" s="958"/>
      <c r="AR69" s="958"/>
      <c r="AS69" s="958"/>
      <c r="AT69" s="958"/>
      <c r="AU69" s="958" t="s">
        <v>495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605</v>
      </c>
      <c r="C70" s="962"/>
      <c r="D70" s="962"/>
      <c r="E70" s="962"/>
      <c r="F70" s="962"/>
      <c r="G70" s="962"/>
      <c r="H70" s="962"/>
      <c r="I70" s="962"/>
      <c r="J70" s="962"/>
      <c r="K70" s="962"/>
      <c r="L70" s="962"/>
      <c r="M70" s="962"/>
      <c r="N70" s="962"/>
      <c r="O70" s="962"/>
      <c r="P70" s="963"/>
      <c r="Q70" s="964">
        <v>1428744</v>
      </c>
      <c r="R70" s="958"/>
      <c r="S70" s="958"/>
      <c r="T70" s="958"/>
      <c r="U70" s="958"/>
      <c r="V70" s="958">
        <v>1401874</v>
      </c>
      <c r="W70" s="958"/>
      <c r="X70" s="958"/>
      <c r="Y70" s="958"/>
      <c r="Z70" s="958"/>
      <c r="AA70" s="958">
        <v>26871</v>
      </c>
      <c r="AB70" s="958"/>
      <c r="AC70" s="958"/>
      <c r="AD70" s="958"/>
      <c r="AE70" s="958"/>
      <c r="AF70" s="958">
        <v>26871</v>
      </c>
      <c r="AG70" s="958"/>
      <c r="AH70" s="958"/>
      <c r="AI70" s="958"/>
      <c r="AJ70" s="958"/>
      <c r="AK70" s="958">
        <v>12578</v>
      </c>
      <c r="AL70" s="958"/>
      <c r="AM70" s="958"/>
      <c r="AN70" s="958"/>
      <c r="AO70" s="958"/>
      <c r="AP70" s="958" t="s">
        <v>495</v>
      </c>
      <c r="AQ70" s="958"/>
      <c r="AR70" s="958"/>
      <c r="AS70" s="958"/>
      <c r="AT70" s="958"/>
      <c r="AU70" s="958" t="s">
        <v>495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606</v>
      </c>
      <c r="C71" s="962"/>
      <c r="D71" s="962"/>
      <c r="E71" s="962"/>
      <c r="F71" s="962"/>
      <c r="G71" s="962"/>
      <c r="H71" s="962"/>
      <c r="I71" s="962"/>
      <c r="J71" s="962"/>
      <c r="K71" s="962"/>
      <c r="L71" s="962"/>
      <c r="M71" s="962"/>
      <c r="N71" s="962"/>
      <c r="O71" s="962"/>
      <c r="P71" s="963"/>
      <c r="Q71" s="964">
        <v>165</v>
      </c>
      <c r="R71" s="958"/>
      <c r="S71" s="958"/>
      <c r="T71" s="958"/>
      <c r="U71" s="958"/>
      <c r="V71" s="958">
        <v>161</v>
      </c>
      <c r="W71" s="958"/>
      <c r="X71" s="958"/>
      <c r="Y71" s="958"/>
      <c r="Z71" s="958"/>
      <c r="AA71" s="958">
        <v>4</v>
      </c>
      <c r="AB71" s="958"/>
      <c r="AC71" s="958"/>
      <c r="AD71" s="958"/>
      <c r="AE71" s="958"/>
      <c r="AF71" s="958">
        <v>4</v>
      </c>
      <c r="AG71" s="958"/>
      <c r="AH71" s="958"/>
      <c r="AI71" s="958"/>
      <c r="AJ71" s="958"/>
      <c r="AK71" s="958" t="s">
        <v>495</v>
      </c>
      <c r="AL71" s="958"/>
      <c r="AM71" s="958"/>
      <c r="AN71" s="958"/>
      <c r="AO71" s="958"/>
      <c r="AP71" s="958" t="s">
        <v>495</v>
      </c>
      <c r="AQ71" s="958"/>
      <c r="AR71" s="958"/>
      <c r="AS71" s="958"/>
      <c r="AT71" s="958"/>
      <c r="AU71" s="958" t="s">
        <v>495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607</v>
      </c>
      <c r="C72" s="962"/>
      <c r="D72" s="962"/>
      <c r="E72" s="962"/>
      <c r="F72" s="962"/>
      <c r="G72" s="962"/>
      <c r="H72" s="962"/>
      <c r="I72" s="962"/>
      <c r="J72" s="962"/>
      <c r="K72" s="962"/>
      <c r="L72" s="962"/>
      <c r="M72" s="962"/>
      <c r="N72" s="962"/>
      <c r="O72" s="962"/>
      <c r="P72" s="963"/>
      <c r="Q72" s="964">
        <v>153</v>
      </c>
      <c r="R72" s="958"/>
      <c r="S72" s="958"/>
      <c r="T72" s="958"/>
      <c r="U72" s="958"/>
      <c r="V72" s="958">
        <v>148</v>
      </c>
      <c r="W72" s="958"/>
      <c r="X72" s="958"/>
      <c r="Y72" s="958"/>
      <c r="Z72" s="958"/>
      <c r="AA72" s="958">
        <v>5</v>
      </c>
      <c r="AB72" s="958"/>
      <c r="AC72" s="958"/>
      <c r="AD72" s="958"/>
      <c r="AE72" s="958"/>
      <c r="AF72" s="958">
        <v>5</v>
      </c>
      <c r="AG72" s="958"/>
      <c r="AH72" s="958"/>
      <c r="AI72" s="958"/>
      <c r="AJ72" s="958"/>
      <c r="AK72" s="958">
        <v>17</v>
      </c>
      <c r="AL72" s="958"/>
      <c r="AM72" s="958"/>
      <c r="AN72" s="958"/>
      <c r="AO72" s="958"/>
      <c r="AP72" s="958" t="s">
        <v>495</v>
      </c>
      <c r="AQ72" s="958"/>
      <c r="AR72" s="958"/>
      <c r="AS72" s="958"/>
      <c r="AT72" s="958"/>
      <c r="AU72" s="958" t="s">
        <v>495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608</v>
      </c>
      <c r="C73" s="962"/>
      <c r="D73" s="962"/>
      <c r="E73" s="962"/>
      <c r="F73" s="962"/>
      <c r="G73" s="962"/>
      <c r="H73" s="962"/>
      <c r="I73" s="962"/>
      <c r="J73" s="962"/>
      <c r="K73" s="962"/>
      <c r="L73" s="962"/>
      <c r="M73" s="962"/>
      <c r="N73" s="962"/>
      <c r="O73" s="962"/>
      <c r="P73" s="963"/>
      <c r="Q73" s="964">
        <v>105</v>
      </c>
      <c r="R73" s="958"/>
      <c r="S73" s="958"/>
      <c r="T73" s="958"/>
      <c r="U73" s="958"/>
      <c r="V73" s="958">
        <v>101</v>
      </c>
      <c r="W73" s="958"/>
      <c r="X73" s="958"/>
      <c r="Y73" s="958"/>
      <c r="Z73" s="958"/>
      <c r="AA73" s="958">
        <v>5</v>
      </c>
      <c r="AB73" s="958"/>
      <c r="AC73" s="958"/>
      <c r="AD73" s="958"/>
      <c r="AE73" s="958"/>
      <c r="AF73" s="958">
        <v>5</v>
      </c>
      <c r="AG73" s="958"/>
      <c r="AH73" s="958"/>
      <c r="AI73" s="958"/>
      <c r="AJ73" s="958"/>
      <c r="AK73" s="958" t="s">
        <v>495</v>
      </c>
      <c r="AL73" s="958"/>
      <c r="AM73" s="958"/>
      <c r="AN73" s="958"/>
      <c r="AO73" s="958"/>
      <c r="AP73" s="958" t="s">
        <v>495</v>
      </c>
      <c r="AQ73" s="958"/>
      <c r="AR73" s="958"/>
      <c r="AS73" s="958"/>
      <c r="AT73" s="958"/>
      <c r="AU73" s="958" t="s">
        <v>495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609</v>
      </c>
      <c r="C74" s="962"/>
      <c r="D74" s="962"/>
      <c r="E74" s="962"/>
      <c r="F74" s="962"/>
      <c r="G74" s="962"/>
      <c r="H74" s="962"/>
      <c r="I74" s="962"/>
      <c r="J74" s="962"/>
      <c r="K74" s="962"/>
      <c r="L74" s="962"/>
      <c r="M74" s="962"/>
      <c r="N74" s="962"/>
      <c r="O74" s="962"/>
      <c r="P74" s="963"/>
      <c r="Q74" s="964">
        <v>19585</v>
      </c>
      <c r="R74" s="958"/>
      <c r="S74" s="958"/>
      <c r="T74" s="958"/>
      <c r="U74" s="958"/>
      <c r="V74" s="958">
        <v>19585</v>
      </c>
      <c r="W74" s="958"/>
      <c r="X74" s="958"/>
      <c r="Y74" s="958"/>
      <c r="Z74" s="958"/>
      <c r="AA74" s="958" t="s">
        <v>495</v>
      </c>
      <c r="AB74" s="958"/>
      <c r="AC74" s="958"/>
      <c r="AD74" s="958"/>
      <c r="AE74" s="958"/>
      <c r="AF74" s="958" t="s">
        <v>495</v>
      </c>
      <c r="AG74" s="958"/>
      <c r="AH74" s="958"/>
      <c r="AI74" s="958"/>
      <c r="AJ74" s="958"/>
      <c r="AK74" s="958">
        <v>13078</v>
      </c>
      <c r="AL74" s="958"/>
      <c r="AM74" s="958"/>
      <c r="AN74" s="958"/>
      <c r="AO74" s="958"/>
      <c r="AP74" s="958">
        <v>16817</v>
      </c>
      <c r="AQ74" s="958"/>
      <c r="AR74" s="958"/>
      <c r="AS74" s="958"/>
      <c r="AT74" s="958"/>
      <c r="AU74" s="958">
        <v>7887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379</v>
      </c>
      <c r="B88" s="924" t="s">
        <v>408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26984</v>
      </c>
      <c r="AG88" s="946"/>
      <c r="AH88" s="946"/>
      <c r="AI88" s="946"/>
      <c r="AJ88" s="946"/>
      <c r="AK88" s="950"/>
      <c r="AL88" s="950"/>
      <c r="AM88" s="950"/>
      <c r="AN88" s="950"/>
      <c r="AO88" s="950"/>
      <c r="AP88" s="946">
        <v>16833</v>
      </c>
      <c r="AQ88" s="946"/>
      <c r="AR88" s="946"/>
      <c r="AS88" s="946"/>
      <c r="AT88" s="946"/>
      <c r="AU88" s="946">
        <v>7887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797555</v>
      </c>
      <c r="CS102" s="940"/>
      <c r="CT102" s="940"/>
      <c r="CU102" s="940"/>
      <c r="CV102" s="941"/>
      <c r="CW102" s="939">
        <v>77875</v>
      </c>
      <c r="CX102" s="940"/>
      <c r="CY102" s="940"/>
      <c r="CZ102" s="940"/>
      <c r="DA102" s="941"/>
      <c r="DB102" s="939">
        <v>128294</v>
      </c>
      <c r="DC102" s="940"/>
      <c r="DD102" s="940"/>
      <c r="DE102" s="940"/>
      <c r="DF102" s="941"/>
      <c r="DG102" s="939">
        <v>0</v>
      </c>
      <c r="DH102" s="940"/>
      <c r="DI102" s="940"/>
      <c r="DJ102" s="940"/>
      <c r="DK102" s="941"/>
      <c r="DL102" s="939">
        <v>19611</v>
      </c>
      <c r="DM102" s="940"/>
      <c r="DN102" s="940"/>
      <c r="DO102" s="940"/>
      <c r="DP102" s="941"/>
      <c r="DQ102" s="939">
        <v>18590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417</v>
      </c>
      <c r="AB109" s="883"/>
      <c r="AC109" s="883"/>
      <c r="AD109" s="883"/>
      <c r="AE109" s="884"/>
      <c r="AF109" s="885" t="s">
        <v>418</v>
      </c>
      <c r="AG109" s="883"/>
      <c r="AH109" s="883"/>
      <c r="AI109" s="883"/>
      <c r="AJ109" s="884"/>
      <c r="AK109" s="885" t="s">
        <v>294</v>
      </c>
      <c r="AL109" s="883"/>
      <c r="AM109" s="883"/>
      <c r="AN109" s="883"/>
      <c r="AO109" s="884"/>
      <c r="AP109" s="885" t="s">
        <v>419</v>
      </c>
      <c r="AQ109" s="883"/>
      <c r="AR109" s="883"/>
      <c r="AS109" s="883"/>
      <c r="AT109" s="916"/>
      <c r="AU109" s="882" t="s">
        <v>416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417</v>
      </c>
      <c r="BR109" s="883"/>
      <c r="BS109" s="883"/>
      <c r="BT109" s="883"/>
      <c r="BU109" s="884"/>
      <c r="BV109" s="885" t="s">
        <v>418</v>
      </c>
      <c r="BW109" s="883"/>
      <c r="BX109" s="883"/>
      <c r="BY109" s="883"/>
      <c r="BZ109" s="884"/>
      <c r="CA109" s="885" t="s">
        <v>294</v>
      </c>
      <c r="CB109" s="883"/>
      <c r="CC109" s="883"/>
      <c r="CD109" s="883"/>
      <c r="CE109" s="884"/>
      <c r="CF109" s="923" t="s">
        <v>419</v>
      </c>
      <c r="CG109" s="923"/>
      <c r="CH109" s="923"/>
      <c r="CI109" s="923"/>
      <c r="CJ109" s="923"/>
      <c r="CK109" s="885" t="s">
        <v>420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417</v>
      </c>
      <c r="DH109" s="883"/>
      <c r="DI109" s="883"/>
      <c r="DJ109" s="883"/>
      <c r="DK109" s="884"/>
      <c r="DL109" s="885" t="s">
        <v>418</v>
      </c>
      <c r="DM109" s="883"/>
      <c r="DN109" s="883"/>
      <c r="DO109" s="883"/>
      <c r="DP109" s="884"/>
      <c r="DQ109" s="885" t="s">
        <v>294</v>
      </c>
      <c r="DR109" s="883"/>
      <c r="DS109" s="883"/>
      <c r="DT109" s="883"/>
      <c r="DU109" s="884"/>
      <c r="DV109" s="885" t="s">
        <v>419</v>
      </c>
      <c r="DW109" s="883"/>
      <c r="DX109" s="883"/>
      <c r="DY109" s="883"/>
      <c r="DZ109" s="916"/>
    </row>
    <row r="110" spans="1:131" s="212" customFormat="1" ht="26.25" customHeight="1" x14ac:dyDescent="0.2">
      <c r="A110" s="794" t="s">
        <v>421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85586318</v>
      </c>
      <c r="AB110" s="876"/>
      <c r="AC110" s="876"/>
      <c r="AD110" s="876"/>
      <c r="AE110" s="877"/>
      <c r="AF110" s="878">
        <v>84346472</v>
      </c>
      <c r="AG110" s="876"/>
      <c r="AH110" s="876"/>
      <c r="AI110" s="876"/>
      <c r="AJ110" s="877"/>
      <c r="AK110" s="878">
        <v>81726383</v>
      </c>
      <c r="AL110" s="876"/>
      <c r="AM110" s="876"/>
      <c r="AN110" s="876"/>
      <c r="AO110" s="877"/>
      <c r="AP110" s="879">
        <v>9.9</v>
      </c>
      <c r="AQ110" s="880"/>
      <c r="AR110" s="880"/>
      <c r="AS110" s="880"/>
      <c r="AT110" s="881"/>
      <c r="AU110" s="917" t="s">
        <v>69</v>
      </c>
      <c r="AV110" s="918"/>
      <c r="AW110" s="918"/>
      <c r="AX110" s="918"/>
      <c r="AY110" s="918"/>
      <c r="AZ110" s="847" t="s">
        <v>422</v>
      </c>
      <c r="BA110" s="795"/>
      <c r="BB110" s="795"/>
      <c r="BC110" s="795"/>
      <c r="BD110" s="795"/>
      <c r="BE110" s="795"/>
      <c r="BF110" s="795"/>
      <c r="BG110" s="795"/>
      <c r="BH110" s="795"/>
      <c r="BI110" s="795"/>
      <c r="BJ110" s="795"/>
      <c r="BK110" s="795"/>
      <c r="BL110" s="795"/>
      <c r="BM110" s="795"/>
      <c r="BN110" s="795"/>
      <c r="BO110" s="795"/>
      <c r="BP110" s="796"/>
      <c r="BQ110" s="848">
        <v>2235120660</v>
      </c>
      <c r="BR110" s="829"/>
      <c r="BS110" s="829"/>
      <c r="BT110" s="829"/>
      <c r="BU110" s="829"/>
      <c r="BV110" s="829">
        <v>2107899727</v>
      </c>
      <c r="BW110" s="829"/>
      <c r="BX110" s="829"/>
      <c r="BY110" s="829"/>
      <c r="BZ110" s="829"/>
      <c r="CA110" s="829">
        <v>1999664906</v>
      </c>
      <c r="CB110" s="829"/>
      <c r="CC110" s="829"/>
      <c r="CD110" s="829"/>
      <c r="CE110" s="829"/>
      <c r="CF110" s="853">
        <v>242.8</v>
      </c>
      <c r="CG110" s="854"/>
      <c r="CH110" s="854"/>
      <c r="CI110" s="854"/>
      <c r="CJ110" s="854"/>
      <c r="CK110" s="913" t="s">
        <v>423</v>
      </c>
      <c r="CL110" s="806"/>
      <c r="CM110" s="847" t="s">
        <v>424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425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426</v>
      </c>
      <c r="BA111" s="739"/>
      <c r="BB111" s="739"/>
      <c r="BC111" s="739"/>
      <c r="BD111" s="739"/>
      <c r="BE111" s="739"/>
      <c r="BF111" s="739"/>
      <c r="BG111" s="739"/>
      <c r="BH111" s="739"/>
      <c r="BI111" s="739"/>
      <c r="BJ111" s="739"/>
      <c r="BK111" s="739"/>
      <c r="BL111" s="739"/>
      <c r="BM111" s="739"/>
      <c r="BN111" s="739"/>
      <c r="BO111" s="739"/>
      <c r="BP111" s="740"/>
      <c r="BQ111" s="803">
        <v>55728032</v>
      </c>
      <c r="BR111" s="804"/>
      <c r="BS111" s="804"/>
      <c r="BT111" s="804"/>
      <c r="BU111" s="804"/>
      <c r="BV111" s="804">
        <v>43706858</v>
      </c>
      <c r="BW111" s="804"/>
      <c r="BX111" s="804"/>
      <c r="BY111" s="804"/>
      <c r="BZ111" s="804"/>
      <c r="CA111" s="804">
        <v>38254870</v>
      </c>
      <c r="CB111" s="804"/>
      <c r="CC111" s="804"/>
      <c r="CD111" s="804"/>
      <c r="CE111" s="804"/>
      <c r="CF111" s="862">
        <v>4.5999999999999996</v>
      </c>
      <c r="CG111" s="863"/>
      <c r="CH111" s="863"/>
      <c r="CI111" s="863"/>
      <c r="CJ111" s="863"/>
      <c r="CK111" s="914"/>
      <c r="CL111" s="808"/>
      <c r="CM111" s="802" t="s">
        <v>427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7248913</v>
      </c>
      <c r="DH111" s="804"/>
      <c r="DI111" s="804"/>
      <c r="DJ111" s="804"/>
      <c r="DK111" s="804"/>
      <c r="DL111" s="804">
        <v>4981887</v>
      </c>
      <c r="DM111" s="804"/>
      <c r="DN111" s="804"/>
      <c r="DO111" s="804"/>
      <c r="DP111" s="804"/>
      <c r="DQ111" s="804">
        <v>2729299</v>
      </c>
      <c r="DR111" s="804"/>
      <c r="DS111" s="804"/>
      <c r="DT111" s="804"/>
      <c r="DU111" s="804"/>
      <c r="DV111" s="781">
        <v>0.3</v>
      </c>
      <c r="DW111" s="781"/>
      <c r="DX111" s="781"/>
      <c r="DY111" s="781"/>
      <c r="DZ111" s="782"/>
    </row>
    <row r="112" spans="1:131" s="212" customFormat="1" ht="26.25" customHeight="1" x14ac:dyDescent="0.2">
      <c r="A112" s="899" t="s">
        <v>428</v>
      </c>
      <c r="B112" s="900"/>
      <c r="C112" s="739" t="s">
        <v>429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68475675</v>
      </c>
      <c r="AB112" s="767"/>
      <c r="AC112" s="767"/>
      <c r="AD112" s="767"/>
      <c r="AE112" s="768"/>
      <c r="AF112" s="769">
        <v>63918435</v>
      </c>
      <c r="AG112" s="767"/>
      <c r="AH112" s="767"/>
      <c r="AI112" s="767"/>
      <c r="AJ112" s="768"/>
      <c r="AK112" s="769">
        <v>57032652</v>
      </c>
      <c r="AL112" s="767"/>
      <c r="AM112" s="767"/>
      <c r="AN112" s="767"/>
      <c r="AO112" s="768"/>
      <c r="AP112" s="811">
        <v>6.9</v>
      </c>
      <c r="AQ112" s="812"/>
      <c r="AR112" s="812"/>
      <c r="AS112" s="812"/>
      <c r="AT112" s="813"/>
      <c r="AU112" s="919"/>
      <c r="AV112" s="920"/>
      <c r="AW112" s="920"/>
      <c r="AX112" s="920"/>
      <c r="AY112" s="920"/>
      <c r="AZ112" s="802" t="s">
        <v>430</v>
      </c>
      <c r="BA112" s="739"/>
      <c r="BB112" s="739"/>
      <c r="BC112" s="739"/>
      <c r="BD112" s="739"/>
      <c r="BE112" s="739"/>
      <c r="BF112" s="739"/>
      <c r="BG112" s="739"/>
      <c r="BH112" s="739"/>
      <c r="BI112" s="739"/>
      <c r="BJ112" s="739"/>
      <c r="BK112" s="739"/>
      <c r="BL112" s="739"/>
      <c r="BM112" s="739"/>
      <c r="BN112" s="739"/>
      <c r="BO112" s="739"/>
      <c r="BP112" s="740"/>
      <c r="BQ112" s="803">
        <v>284093424</v>
      </c>
      <c r="BR112" s="804"/>
      <c r="BS112" s="804"/>
      <c r="BT112" s="804"/>
      <c r="BU112" s="804"/>
      <c r="BV112" s="804">
        <v>284362637</v>
      </c>
      <c r="BW112" s="804"/>
      <c r="BX112" s="804"/>
      <c r="BY112" s="804"/>
      <c r="BZ112" s="804"/>
      <c r="CA112" s="804">
        <v>278820102</v>
      </c>
      <c r="CB112" s="804"/>
      <c r="CC112" s="804"/>
      <c r="CD112" s="804"/>
      <c r="CE112" s="804"/>
      <c r="CF112" s="862">
        <v>33.9</v>
      </c>
      <c r="CG112" s="863"/>
      <c r="CH112" s="863"/>
      <c r="CI112" s="863"/>
      <c r="CJ112" s="863"/>
      <c r="CK112" s="914"/>
      <c r="CL112" s="808"/>
      <c r="CM112" s="802" t="s">
        <v>431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432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18811247</v>
      </c>
      <c r="AB113" s="906"/>
      <c r="AC113" s="906"/>
      <c r="AD113" s="906"/>
      <c r="AE113" s="907"/>
      <c r="AF113" s="908">
        <v>18614440</v>
      </c>
      <c r="AG113" s="906"/>
      <c r="AH113" s="906"/>
      <c r="AI113" s="906"/>
      <c r="AJ113" s="907"/>
      <c r="AK113" s="908">
        <v>18490066</v>
      </c>
      <c r="AL113" s="906"/>
      <c r="AM113" s="906"/>
      <c r="AN113" s="906"/>
      <c r="AO113" s="907"/>
      <c r="AP113" s="909">
        <v>2.2000000000000002</v>
      </c>
      <c r="AQ113" s="910"/>
      <c r="AR113" s="910"/>
      <c r="AS113" s="910"/>
      <c r="AT113" s="911"/>
      <c r="AU113" s="919"/>
      <c r="AV113" s="920"/>
      <c r="AW113" s="920"/>
      <c r="AX113" s="920"/>
      <c r="AY113" s="920"/>
      <c r="AZ113" s="802" t="s">
        <v>433</v>
      </c>
      <c r="BA113" s="739"/>
      <c r="BB113" s="739"/>
      <c r="BC113" s="739"/>
      <c r="BD113" s="739"/>
      <c r="BE113" s="739"/>
      <c r="BF113" s="739"/>
      <c r="BG113" s="739"/>
      <c r="BH113" s="739"/>
      <c r="BI113" s="739"/>
      <c r="BJ113" s="739"/>
      <c r="BK113" s="739"/>
      <c r="BL113" s="739"/>
      <c r="BM113" s="739"/>
      <c r="BN113" s="739"/>
      <c r="BO113" s="739"/>
      <c r="BP113" s="740"/>
      <c r="BQ113" s="803">
        <v>8329868</v>
      </c>
      <c r="BR113" s="804"/>
      <c r="BS113" s="804"/>
      <c r="BT113" s="804"/>
      <c r="BU113" s="804"/>
      <c r="BV113" s="804">
        <v>7942275</v>
      </c>
      <c r="BW113" s="804"/>
      <c r="BX113" s="804"/>
      <c r="BY113" s="804"/>
      <c r="BZ113" s="804"/>
      <c r="CA113" s="804">
        <v>7887079</v>
      </c>
      <c r="CB113" s="804"/>
      <c r="CC113" s="804"/>
      <c r="CD113" s="804"/>
      <c r="CE113" s="804"/>
      <c r="CF113" s="862">
        <v>1</v>
      </c>
      <c r="CG113" s="863"/>
      <c r="CH113" s="863"/>
      <c r="CI113" s="863"/>
      <c r="CJ113" s="863"/>
      <c r="CK113" s="914"/>
      <c r="CL113" s="808"/>
      <c r="CM113" s="802" t="s">
        <v>434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435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359005</v>
      </c>
      <c r="AB114" s="767"/>
      <c r="AC114" s="767"/>
      <c r="AD114" s="767"/>
      <c r="AE114" s="768"/>
      <c r="AF114" s="769">
        <v>965645</v>
      </c>
      <c r="AG114" s="767"/>
      <c r="AH114" s="767"/>
      <c r="AI114" s="767"/>
      <c r="AJ114" s="768"/>
      <c r="AK114" s="769">
        <v>1070791</v>
      </c>
      <c r="AL114" s="767"/>
      <c r="AM114" s="767"/>
      <c r="AN114" s="767"/>
      <c r="AO114" s="768"/>
      <c r="AP114" s="811">
        <v>0.1</v>
      </c>
      <c r="AQ114" s="812"/>
      <c r="AR114" s="812"/>
      <c r="AS114" s="812"/>
      <c r="AT114" s="813"/>
      <c r="AU114" s="919"/>
      <c r="AV114" s="920"/>
      <c r="AW114" s="920"/>
      <c r="AX114" s="920"/>
      <c r="AY114" s="920"/>
      <c r="AZ114" s="802" t="s">
        <v>436</v>
      </c>
      <c r="BA114" s="739"/>
      <c r="BB114" s="739"/>
      <c r="BC114" s="739"/>
      <c r="BD114" s="739"/>
      <c r="BE114" s="739"/>
      <c r="BF114" s="739"/>
      <c r="BG114" s="739"/>
      <c r="BH114" s="739"/>
      <c r="BI114" s="739"/>
      <c r="BJ114" s="739"/>
      <c r="BK114" s="739"/>
      <c r="BL114" s="739"/>
      <c r="BM114" s="739"/>
      <c r="BN114" s="739"/>
      <c r="BO114" s="739"/>
      <c r="BP114" s="740"/>
      <c r="BQ114" s="803">
        <v>216488299</v>
      </c>
      <c r="BR114" s="804"/>
      <c r="BS114" s="804"/>
      <c r="BT114" s="804"/>
      <c r="BU114" s="804"/>
      <c r="BV114" s="804">
        <v>225663521</v>
      </c>
      <c r="BW114" s="804"/>
      <c r="BX114" s="804"/>
      <c r="BY114" s="804"/>
      <c r="BZ114" s="804"/>
      <c r="CA114" s="804">
        <v>226857251</v>
      </c>
      <c r="CB114" s="804"/>
      <c r="CC114" s="804"/>
      <c r="CD114" s="804"/>
      <c r="CE114" s="804"/>
      <c r="CF114" s="862">
        <v>27.5</v>
      </c>
      <c r="CG114" s="863"/>
      <c r="CH114" s="863"/>
      <c r="CI114" s="863"/>
      <c r="CJ114" s="863"/>
      <c r="CK114" s="914"/>
      <c r="CL114" s="808"/>
      <c r="CM114" s="802" t="s">
        <v>437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11285787</v>
      </c>
      <c r="AB115" s="906"/>
      <c r="AC115" s="906"/>
      <c r="AD115" s="906"/>
      <c r="AE115" s="907"/>
      <c r="AF115" s="908">
        <v>12367017</v>
      </c>
      <c r="AG115" s="906"/>
      <c r="AH115" s="906"/>
      <c r="AI115" s="906"/>
      <c r="AJ115" s="907"/>
      <c r="AK115" s="908">
        <v>5529424</v>
      </c>
      <c r="AL115" s="906"/>
      <c r="AM115" s="906"/>
      <c r="AN115" s="906"/>
      <c r="AO115" s="907"/>
      <c r="AP115" s="909">
        <v>0.7</v>
      </c>
      <c r="AQ115" s="910"/>
      <c r="AR115" s="910"/>
      <c r="AS115" s="910"/>
      <c r="AT115" s="911"/>
      <c r="AU115" s="919"/>
      <c r="AV115" s="920"/>
      <c r="AW115" s="920"/>
      <c r="AX115" s="920"/>
      <c r="AY115" s="920"/>
      <c r="AZ115" s="802" t="s">
        <v>439</v>
      </c>
      <c r="BA115" s="739"/>
      <c r="BB115" s="739"/>
      <c r="BC115" s="739"/>
      <c r="BD115" s="739"/>
      <c r="BE115" s="739"/>
      <c r="BF115" s="739"/>
      <c r="BG115" s="739"/>
      <c r="BH115" s="739"/>
      <c r="BI115" s="739"/>
      <c r="BJ115" s="739"/>
      <c r="BK115" s="739"/>
      <c r="BL115" s="739"/>
      <c r="BM115" s="739"/>
      <c r="BN115" s="739"/>
      <c r="BO115" s="739"/>
      <c r="BP115" s="740"/>
      <c r="BQ115" s="803">
        <v>22085313</v>
      </c>
      <c r="BR115" s="804"/>
      <c r="BS115" s="804"/>
      <c r="BT115" s="804"/>
      <c r="BU115" s="804"/>
      <c r="BV115" s="804">
        <v>20933435</v>
      </c>
      <c r="BW115" s="804"/>
      <c r="BX115" s="804"/>
      <c r="BY115" s="804"/>
      <c r="BZ115" s="804"/>
      <c r="CA115" s="804">
        <v>18590480</v>
      </c>
      <c r="CB115" s="804"/>
      <c r="CC115" s="804"/>
      <c r="CD115" s="804"/>
      <c r="CE115" s="804"/>
      <c r="CF115" s="862">
        <v>2.2999999999999998</v>
      </c>
      <c r="CG115" s="863"/>
      <c r="CH115" s="863"/>
      <c r="CI115" s="863"/>
      <c r="CJ115" s="863"/>
      <c r="CK115" s="914"/>
      <c r="CL115" s="808"/>
      <c r="CM115" s="802" t="s">
        <v>440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441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442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444</v>
      </c>
      <c r="Z117" s="884"/>
      <c r="AA117" s="889">
        <v>184518032</v>
      </c>
      <c r="AB117" s="890"/>
      <c r="AC117" s="890"/>
      <c r="AD117" s="890"/>
      <c r="AE117" s="891"/>
      <c r="AF117" s="892">
        <v>180212009</v>
      </c>
      <c r="AG117" s="890"/>
      <c r="AH117" s="890"/>
      <c r="AI117" s="890"/>
      <c r="AJ117" s="891"/>
      <c r="AK117" s="892">
        <v>163849316</v>
      </c>
      <c r="AL117" s="890"/>
      <c r="AM117" s="890"/>
      <c r="AN117" s="890"/>
      <c r="AO117" s="891"/>
      <c r="AP117" s="893"/>
      <c r="AQ117" s="894"/>
      <c r="AR117" s="894"/>
      <c r="AS117" s="894"/>
      <c r="AT117" s="895"/>
      <c r="AU117" s="919"/>
      <c r="AV117" s="920"/>
      <c r="AW117" s="920"/>
      <c r="AX117" s="920"/>
      <c r="AY117" s="920"/>
      <c r="AZ117" s="850" t="s">
        <v>445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420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417</v>
      </c>
      <c r="AB118" s="883"/>
      <c r="AC118" s="883"/>
      <c r="AD118" s="883"/>
      <c r="AE118" s="884"/>
      <c r="AF118" s="885" t="s">
        <v>418</v>
      </c>
      <c r="AG118" s="883"/>
      <c r="AH118" s="883"/>
      <c r="AI118" s="883"/>
      <c r="AJ118" s="884"/>
      <c r="AK118" s="885" t="s">
        <v>294</v>
      </c>
      <c r="AL118" s="883"/>
      <c r="AM118" s="883"/>
      <c r="AN118" s="883"/>
      <c r="AO118" s="884"/>
      <c r="AP118" s="886" t="s">
        <v>419</v>
      </c>
      <c r="AQ118" s="887"/>
      <c r="AR118" s="887"/>
      <c r="AS118" s="887"/>
      <c r="AT118" s="888"/>
      <c r="AU118" s="919"/>
      <c r="AV118" s="920"/>
      <c r="AW118" s="920"/>
      <c r="AX118" s="920"/>
      <c r="AY118" s="920"/>
      <c r="AZ118" s="825" t="s">
        <v>447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423</v>
      </c>
      <c r="B119" s="806"/>
      <c r="C119" s="847" t="s">
        <v>424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449</v>
      </c>
      <c r="BP119" s="865"/>
      <c r="BQ119" s="866">
        <v>2821845596</v>
      </c>
      <c r="BR119" s="832"/>
      <c r="BS119" s="832"/>
      <c r="BT119" s="832"/>
      <c r="BU119" s="832"/>
      <c r="BV119" s="832">
        <v>2690508453</v>
      </c>
      <c r="BW119" s="832"/>
      <c r="BX119" s="832"/>
      <c r="BY119" s="832"/>
      <c r="BZ119" s="832"/>
      <c r="CA119" s="832">
        <v>2570074688</v>
      </c>
      <c r="CB119" s="832"/>
      <c r="CC119" s="832"/>
      <c r="CD119" s="832"/>
      <c r="CE119" s="832"/>
      <c r="CF119" s="735"/>
      <c r="CG119" s="736"/>
      <c r="CH119" s="736"/>
      <c r="CI119" s="736"/>
      <c r="CJ119" s="821"/>
      <c r="CK119" s="915"/>
      <c r="CL119" s="810"/>
      <c r="CM119" s="825" t="s">
        <v>450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48479119</v>
      </c>
      <c r="DH119" s="751"/>
      <c r="DI119" s="751"/>
      <c r="DJ119" s="751"/>
      <c r="DK119" s="752"/>
      <c r="DL119" s="753">
        <v>38724971</v>
      </c>
      <c r="DM119" s="751"/>
      <c r="DN119" s="751"/>
      <c r="DO119" s="751"/>
      <c r="DP119" s="752"/>
      <c r="DQ119" s="753">
        <v>35525571</v>
      </c>
      <c r="DR119" s="751"/>
      <c r="DS119" s="751"/>
      <c r="DT119" s="751"/>
      <c r="DU119" s="752"/>
      <c r="DV119" s="835">
        <v>4.3</v>
      </c>
      <c r="DW119" s="836"/>
      <c r="DX119" s="836"/>
      <c r="DY119" s="836"/>
      <c r="DZ119" s="837"/>
    </row>
    <row r="120" spans="1:130" s="212" customFormat="1" ht="26.25" customHeight="1" x14ac:dyDescent="0.2">
      <c r="A120" s="807"/>
      <c r="B120" s="808"/>
      <c r="C120" s="802" t="s">
        <v>427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1992380</v>
      </c>
      <c r="AB120" s="767"/>
      <c r="AC120" s="767"/>
      <c r="AD120" s="767"/>
      <c r="AE120" s="768"/>
      <c r="AF120" s="769">
        <v>2267026</v>
      </c>
      <c r="AG120" s="767"/>
      <c r="AH120" s="767"/>
      <c r="AI120" s="767"/>
      <c r="AJ120" s="768"/>
      <c r="AK120" s="769">
        <v>2151166</v>
      </c>
      <c r="AL120" s="767"/>
      <c r="AM120" s="767"/>
      <c r="AN120" s="767"/>
      <c r="AO120" s="768"/>
      <c r="AP120" s="811">
        <v>0.3</v>
      </c>
      <c r="AQ120" s="812"/>
      <c r="AR120" s="812"/>
      <c r="AS120" s="812"/>
      <c r="AT120" s="813"/>
      <c r="AU120" s="867" t="s">
        <v>451</v>
      </c>
      <c r="AV120" s="868"/>
      <c r="AW120" s="868"/>
      <c r="AX120" s="868"/>
      <c r="AY120" s="869"/>
      <c r="AZ120" s="847" t="s">
        <v>452</v>
      </c>
      <c r="BA120" s="795"/>
      <c r="BB120" s="795"/>
      <c r="BC120" s="795"/>
      <c r="BD120" s="795"/>
      <c r="BE120" s="795"/>
      <c r="BF120" s="795"/>
      <c r="BG120" s="795"/>
      <c r="BH120" s="795"/>
      <c r="BI120" s="795"/>
      <c r="BJ120" s="795"/>
      <c r="BK120" s="795"/>
      <c r="BL120" s="795"/>
      <c r="BM120" s="795"/>
      <c r="BN120" s="795"/>
      <c r="BO120" s="795"/>
      <c r="BP120" s="796"/>
      <c r="BQ120" s="848">
        <v>932391241</v>
      </c>
      <c r="BR120" s="829"/>
      <c r="BS120" s="829"/>
      <c r="BT120" s="829"/>
      <c r="BU120" s="829"/>
      <c r="BV120" s="829">
        <v>941636197</v>
      </c>
      <c r="BW120" s="829"/>
      <c r="BX120" s="829"/>
      <c r="BY120" s="829"/>
      <c r="BZ120" s="829"/>
      <c r="CA120" s="829">
        <v>924722794</v>
      </c>
      <c r="CB120" s="829"/>
      <c r="CC120" s="829"/>
      <c r="CD120" s="829"/>
      <c r="CE120" s="829"/>
      <c r="CF120" s="853">
        <v>112.3</v>
      </c>
      <c r="CG120" s="854"/>
      <c r="CH120" s="854"/>
      <c r="CI120" s="854"/>
      <c r="CJ120" s="854"/>
      <c r="CK120" s="855" t="s">
        <v>453</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v>271663505</v>
      </c>
      <c r="DH120" s="829"/>
      <c r="DI120" s="829"/>
      <c r="DJ120" s="829"/>
      <c r="DK120" s="829"/>
      <c r="DL120" s="829">
        <v>269601601</v>
      </c>
      <c r="DM120" s="829"/>
      <c r="DN120" s="829"/>
      <c r="DO120" s="829"/>
      <c r="DP120" s="829"/>
      <c r="DQ120" s="829">
        <v>252812198</v>
      </c>
      <c r="DR120" s="829"/>
      <c r="DS120" s="829"/>
      <c r="DT120" s="829"/>
      <c r="DU120" s="829"/>
      <c r="DV120" s="830">
        <v>30.7</v>
      </c>
      <c r="DW120" s="830"/>
      <c r="DX120" s="830"/>
      <c r="DY120" s="830"/>
      <c r="DZ120" s="831"/>
    </row>
    <row r="121" spans="1:130" s="212" customFormat="1" ht="26.25" customHeight="1" x14ac:dyDescent="0.2">
      <c r="A121" s="807"/>
      <c r="B121" s="808"/>
      <c r="C121" s="850" t="s">
        <v>454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455</v>
      </c>
      <c r="BA121" s="739"/>
      <c r="BB121" s="739"/>
      <c r="BC121" s="739"/>
      <c r="BD121" s="739"/>
      <c r="BE121" s="739"/>
      <c r="BF121" s="739"/>
      <c r="BG121" s="739"/>
      <c r="BH121" s="739"/>
      <c r="BI121" s="739"/>
      <c r="BJ121" s="739"/>
      <c r="BK121" s="739"/>
      <c r="BL121" s="739"/>
      <c r="BM121" s="739"/>
      <c r="BN121" s="739"/>
      <c r="BO121" s="739"/>
      <c r="BP121" s="740"/>
      <c r="BQ121" s="803">
        <v>855139167</v>
      </c>
      <c r="BR121" s="804"/>
      <c r="BS121" s="804"/>
      <c r="BT121" s="804"/>
      <c r="BU121" s="804"/>
      <c r="BV121" s="804">
        <v>885901075</v>
      </c>
      <c r="BW121" s="804"/>
      <c r="BX121" s="804"/>
      <c r="BY121" s="804"/>
      <c r="BZ121" s="804"/>
      <c r="CA121" s="804">
        <v>919944490</v>
      </c>
      <c r="CB121" s="804"/>
      <c r="CC121" s="804"/>
      <c r="CD121" s="804"/>
      <c r="CE121" s="804"/>
      <c r="CF121" s="862">
        <v>111.7</v>
      </c>
      <c r="CG121" s="863"/>
      <c r="CH121" s="863"/>
      <c r="CI121" s="863"/>
      <c r="CJ121" s="863"/>
      <c r="CK121" s="856"/>
      <c r="CL121" s="842"/>
      <c r="CM121" s="842"/>
      <c r="CN121" s="842"/>
      <c r="CO121" s="843"/>
      <c r="CP121" s="822" t="s">
        <v>401</v>
      </c>
      <c r="CQ121" s="823"/>
      <c r="CR121" s="823"/>
      <c r="CS121" s="823"/>
      <c r="CT121" s="823"/>
      <c r="CU121" s="823"/>
      <c r="CV121" s="823"/>
      <c r="CW121" s="823"/>
      <c r="CX121" s="823"/>
      <c r="CY121" s="823"/>
      <c r="CZ121" s="823"/>
      <c r="DA121" s="823"/>
      <c r="DB121" s="823"/>
      <c r="DC121" s="823"/>
      <c r="DD121" s="823"/>
      <c r="DE121" s="823"/>
      <c r="DF121" s="824"/>
      <c r="DG121" s="803">
        <v>5150263</v>
      </c>
      <c r="DH121" s="804"/>
      <c r="DI121" s="804"/>
      <c r="DJ121" s="804"/>
      <c r="DK121" s="804"/>
      <c r="DL121" s="804">
        <v>8031049</v>
      </c>
      <c r="DM121" s="804"/>
      <c r="DN121" s="804"/>
      <c r="DO121" s="804"/>
      <c r="DP121" s="804"/>
      <c r="DQ121" s="804">
        <v>15706669</v>
      </c>
      <c r="DR121" s="804"/>
      <c r="DS121" s="804"/>
      <c r="DT121" s="804"/>
      <c r="DU121" s="804"/>
      <c r="DV121" s="781">
        <v>1.9</v>
      </c>
      <c r="DW121" s="781"/>
      <c r="DX121" s="781"/>
      <c r="DY121" s="781"/>
      <c r="DZ121" s="782"/>
    </row>
    <row r="122" spans="1:130" s="212" customFormat="1" ht="26.25" customHeight="1" x14ac:dyDescent="0.2">
      <c r="A122" s="807"/>
      <c r="B122" s="808"/>
      <c r="C122" s="802" t="s">
        <v>437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456</v>
      </c>
      <c r="BA122" s="826"/>
      <c r="BB122" s="826"/>
      <c r="BC122" s="826"/>
      <c r="BD122" s="826"/>
      <c r="BE122" s="826"/>
      <c r="BF122" s="826"/>
      <c r="BG122" s="826"/>
      <c r="BH122" s="826"/>
      <c r="BI122" s="826"/>
      <c r="BJ122" s="826"/>
      <c r="BK122" s="826"/>
      <c r="BL122" s="826"/>
      <c r="BM122" s="826"/>
      <c r="BN122" s="826"/>
      <c r="BO122" s="826"/>
      <c r="BP122" s="827"/>
      <c r="BQ122" s="866">
        <v>1342443967</v>
      </c>
      <c r="BR122" s="832"/>
      <c r="BS122" s="832"/>
      <c r="BT122" s="832"/>
      <c r="BU122" s="832"/>
      <c r="BV122" s="832">
        <v>1316350324</v>
      </c>
      <c r="BW122" s="832"/>
      <c r="BX122" s="832"/>
      <c r="BY122" s="832"/>
      <c r="BZ122" s="832"/>
      <c r="CA122" s="832">
        <v>1264069540</v>
      </c>
      <c r="CB122" s="832"/>
      <c r="CC122" s="832"/>
      <c r="CD122" s="832"/>
      <c r="CE122" s="832"/>
      <c r="CF122" s="833">
        <v>153.5</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7081744</v>
      </c>
      <c r="DH122" s="804"/>
      <c r="DI122" s="804"/>
      <c r="DJ122" s="804"/>
      <c r="DK122" s="804"/>
      <c r="DL122" s="804">
        <v>6440339</v>
      </c>
      <c r="DM122" s="804"/>
      <c r="DN122" s="804"/>
      <c r="DO122" s="804"/>
      <c r="DP122" s="804"/>
      <c r="DQ122" s="804">
        <v>10034431</v>
      </c>
      <c r="DR122" s="804"/>
      <c r="DS122" s="804"/>
      <c r="DT122" s="804"/>
      <c r="DU122" s="804"/>
      <c r="DV122" s="781">
        <v>1.2</v>
      </c>
      <c r="DW122" s="781"/>
      <c r="DX122" s="781"/>
      <c r="DY122" s="781"/>
      <c r="DZ122" s="782"/>
    </row>
    <row r="123" spans="1:130" s="212" customFormat="1" ht="26.25" customHeight="1" x14ac:dyDescent="0.2">
      <c r="A123" s="807"/>
      <c r="B123" s="808"/>
      <c r="C123" s="802" t="s">
        <v>443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457</v>
      </c>
      <c r="BP123" s="865"/>
      <c r="BQ123" s="819">
        <v>3129974375</v>
      </c>
      <c r="BR123" s="820"/>
      <c r="BS123" s="820"/>
      <c r="BT123" s="820"/>
      <c r="BU123" s="820"/>
      <c r="BV123" s="820">
        <v>3143887596</v>
      </c>
      <c r="BW123" s="820"/>
      <c r="BX123" s="820"/>
      <c r="BY123" s="820"/>
      <c r="BZ123" s="820"/>
      <c r="CA123" s="820">
        <v>3108736824</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v>197411</v>
      </c>
      <c r="DH123" s="767"/>
      <c r="DI123" s="767"/>
      <c r="DJ123" s="767"/>
      <c r="DK123" s="768"/>
      <c r="DL123" s="769">
        <v>289541</v>
      </c>
      <c r="DM123" s="767"/>
      <c r="DN123" s="767"/>
      <c r="DO123" s="767"/>
      <c r="DP123" s="768"/>
      <c r="DQ123" s="769">
        <v>266746</v>
      </c>
      <c r="DR123" s="767"/>
      <c r="DS123" s="767"/>
      <c r="DT123" s="767"/>
      <c r="DU123" s="768"/>
      <c r="DV123" s="811">
        <v>0</v>
      </c>
      <c r="DW123" s="812"/>
      <c r="DX123" s="812"/>
      <c r="DY123" s="812"/>
      <c r="DZ123" s="813"/>
    </row>
    <row r="124" spans="1:130" s="212" customFormat="1" ht="26.25" customHeight="1" thickBot="1" x14ac:dyDescent="0.25">
      <c r="A124" s="807"/>
      <c r="B124" s="808"/>
      <c r="C124" s="802" t="s">
        <v>446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v>501</v>
      </c>
      <c r="DH124" s="751"/>
      <c r="DI124" s="751"/>
      <c r="DJ124" s="751"/>
      <c r="DK124" s="752"/>
      <c r="DL124" s="753">
        <v>107</v>
      </c>
      <c r="DM124" s="751"/>
      <c r="DN124" s="751"/>
      <c r="DO124" s="751"/>
      <c r="DP124" s="752"/>
      <c r="DQ124" s="753">
        <v>58</v>
      </c>
      <c r="DR124" s="751"/>
      <c r="DS124" s="751"/>
      <c r="DT124" s="751"/>
      <c r="DU124" s="752"/>
      <c r="DV124" s="835">
        <v>0</v>
      </c>
      <c r="DW124" s="836"/>
      <c r="DX124" s="836"/>
      <c r="DY124" s="836"/>
      <c r="DZ124" s="837"/>
    </row>
    <row r="125" spans="1:130" s="212" customFormat="1" ht="26.25" customHeight="1" x14ac:dyDescent="0.2">
      <c r="A125" s="807"/>
      <c r="B125" s="808"/>
      <c r="C125" s="802" t="s">
        <v>448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450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9293407</v>
      </c>
      <c r="AB126" s="767"/>
      <c r="AC126" s="767"/>
      <c r="AD126" s="767"/>
      <c r="AE126" s="768"/>
      <c r="AF126" s="769">
        <v>10099991</v>
      </c>
      <c r="AG126" s="767"/>
      <c r="AH126" s="767"/>
      <c r="AI126" s="767"/>
      <c r="AJ126" s="768"/>
      <c r="AK126" s="769">
        <v>3378258</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81092104</v>
      </c>
      <c r="AB128" s="788"/>
      <c r="AC128" s="788"/>
      <c r="AD128" s="788"/>
      <c r="AE128" s="789"/>
      <c r="AF128" s="790">
        <v>80004153</v>
      </c>
      <c r="AG128" s="788"/>
      <c r="AH128" s="788"/>
      <c r="AI128" s="788"/>
      <c r="AJ128" s="789"/>
      <c r="AK128" s="790">
        <v>83408372</v>
      </c>
      <c r="AL128" s="788"/>
      <c r="AM128" s="788"/>
      <c r="AN128" s="788"/>
      <c r="AO128" s="789"/>
      <c r="AP128" s="791"/>
      <c r="AQ128" s="792"/>
      <c r="AR128" s="792"/>
      <c r="AS128" s="792"/>
      <c r="AT128" s="793"/>
      <c r="AU128" s="214"/>
      <c r="AV128" s="214"/>
      <c r="AW128" s="214"/>
      <c r="AX128" s="794" t="s">
        <v>471</v>
      </c>
      <c r="AY128" s="795"/>
      <c r="AZ128" s="795"/>
      <c r="BA128" s="795"/>
      <c r="BB128" s="795"/>
      <c r="BC128" s="795"/>
      <c r="BD128" s="795"/>
      <c r="BE128" s="796"/>
      <c r="BF128" s="773" t="s">
        <v>121</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v>22085313</v>
      </c>
      <c r="DH128" s="778"/>
      <c r="DI128" s="778"/>
      <c r="DJ128" s="778"/>
      <c r="DK128" s="778"/>
      <c r="DL128" s="778">
        <v>20933435</v>
      </c>
      <c r="DM128" s="778"/>
      <c r="DN128" s="778"/>
      <c r="DO128" s="778"/>
      <c r="DP128" s="778"/>
      <c r="DQ128" s="778">
        <v>18590480</v>
      </c>
      <c r="DR128" s="778"/>
      <c r="DS128" s="778"/>
      <c r="DT128" s="778"/>
      <c r="DU128" s="778"/>
      <c r="DV128" s="779">
        <v>2.2999999999999998</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872042473</v>
      </c>
      <c r="AB129" s="767"/>
      <c r="AC129" s="767"/>
      <c r="AD129" s="767"/>
      <c r="AE129" s="768"/>
      <c r="AF129" s="769">
        <v>889351675</v>
      </c>
      <c r="AG129" s="767"/>
      <c r="AH129" s="767"/>
      <c r="AI129" s="767"/>
      <c r="AJ129" s="768"/>
      <c r="AK129" s="769">
        <v>911210185</v>
      </c>
      <c r="AL129" s="767"/>
      <c r="AM129" s="767"/>
      <c r="AN129" s="767"/>
      <c r="AO129" s="768"/>
      <c r="AP129" s="770"/>
      <c r="AQ129" s="771"/>
      <c r="AR129" s="771"/>
      <c r="AS129" s="771"/>
      <c r="AT129" s="772"/>
      <c r="AU129" s="215"/>
      <c r="AV129" s="215"/>
      <c r="AW129" s="215"/>
      <c r="AX129" s="738" t="s">
        <v>474</v>
      </c>
      <c r="AY129" s="739"/>
      <c r="AZ129" s="739"/>
      <c r="BA129" s="739"/>
      <c r="BB129" s="739"/>
      <c r="BC129" s="739"/>
      <c r="BD129" s="739"/>
      <c r="BE129" s="740"/>
      <c r="BF129" s="757" t="s">
        <v>121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97630004</v>
      </c>
      <c r="AB130" s="767"/>
      <c r="AC130" s="767"/>
      <c r="AD130" s="767"/>
      <c r="AE130" s="768"/>
      <c r="AF130" s="769">
        <v>94990592</v>
      </c>
      <c r="AG130" s="767"/>
      <c r="AH130" s="767"/>
      <c r="AI130" s="767"/>
      <c r="AJ130" s="768"/>
      <c r="AK130" s="769">
        <v>87741242</v>
      </c>
      <c r="AL130" s="767"/>
      <c r="AM130" s="767"/>
      <c r="AN130" s="767"/>
      <c r="AO130" s="768"/>
      <c r="AP130" s="770"/>
      <c r="AQ130" s="771"/>
      <c r="AR130" s="771"/>
      <c r="AS130" s="771"/>
      <c r="AT130" s="772"/>
      <c r="AU130" s="215"/>
      <c r="AV130" s="215"/>
      <c r="AW130" s="215"/>
      <c r="AX130" s="738" t="s">
        <v>477</v>
      </c>
      <c r="AY130" s="739"/>
      <c r="AZ130" s="739"/>
      <c r="BA130" s="739"/>
      <c r="BB130" s="739"/>
      <c r="BC130" s="739"/>
      <c r="BD130" s="739"/>
      <c r="BE130" s="740"/>
      <c r="BF130" s="741">
        <v>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774412469</v>
      </c>
      <c r="AB131" s="751"/>
      <c r="AC131" s="751"/>
      <c r="AD131" s="751"/>
      <c r="AE131" s="752"/>
      <c r="AF131" s="753">
        <v>794361083</v>
      </c>
      <c r="AG131" s="751"/>
      <c r="AH131" s="751"/>
      <c r="AI131" s="751"/>
      <c r="AJ131" s="752"/>
      <c r="AK131" s="753">
        <v>823468943</v>
      </c>
      <c r="AL131" s="751"/>
      <c r="AM131" s="751"/>
      <c r="AN131" s="751"/>
      <c r="AO131" s="752"/>
      <c r="AP131" s="754"/>
      <c r="AQ131" s="755"/>
      <c r="AR131" s="755"/>
      <c r="AS131" s="755"/>
      <c r="AT131" s="756"/>
      <c r="AU131" s="215"/>
      <c r="AV131" s="215"/>
      <c r="AW131" s="215"/>
      <c r="AX131" s="716" t="s">
        <v>479</v>
      </c>
      <c r="AY131" s="717"/>
      <c r="AZ131" s="717"/>
      <c r="BA131" s="717"/>
      <c r="BB131" s="717"/>
      <c r="BC131" s="717"/>
      <c r="BD131" s="717"/>
      <c r="BE131" s="718"/>
      <c r="BF131" s="719" t="s">
        <v>121</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0.74842854800000003</v>
      </c>
      <c r="AB132" s="732"/>
      <c r="AC132" s="732"/>
      <c r="AD132" s="732"/>
      <c r="AE132" s="733"/>
      <c r="AF132" s="734">
        <v>0.65678746200000004</v>
      </c>
      <c r="AG132" s="732"/>
      <c r="AH132" s="732"/>
      <c r="AI132" s="732"/>
      <c r="AJ132" s="733"/>
      <c r="AK132" s="734">
        <v>-0.88652985200000001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1.3</v>
      </c>
      <c r="AB133" s="711"/>
      <c r="AC133" s="711"/>
      <c r="AD133" s="711"/>
      <c r="AE133" s="712"/>
      <c r="AF133" s="710">
        <v>0.9</v>
      </c>
      <c r="AG133" s="711"/>
      <c r="AH133" s="711"/>
      <c r="AI133" s="711"/>
      <c r="AJ133" s="712"/>
      <c r="AK133" s="710">
        <v>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bIhTSMUcCd5Gvm2whtkApfCNDVCUze8zpjzYpqslQg70OUPp9r6aiPmadksN9aprIcQTvoPaEmjqXIO8Sd+5g==" saltValue="qehHk+jtTBG9r462obgq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6"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fzyoMpGP6UUk+3ASRFNtZB9cnr6/idnzidrRlgy2OISlp+D3/OwgCQzdZcXn48oFl7kpSlfB0gTan9WL9L91w==" saltValue="LPOqoR1Sf+xktl9/+wR+6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n6FGYtXQv8xU9XkHYvxKJbttIk01IB8CaT8x1LoJG2C4nIfEhkKriKFx8u3uqwx1svaYUWfWZL/yr97/WSd4g==" saltValue="/6JZ+DK7tP56M706A9JHK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485</v>
      </c>
      <c r="AL6" s="248"/>
      <c r="AM6" s="248"/>
      <c r="AN6" s="248"/>
    </row>
    <row r="7" spans="1:46" ht="13.5" customHeight="1" x14ac:dyDescent="0.2">
      <c r="A7" s="247"/>
      <c r="AK7" s="250"/>
      <c r="AL7" s="251"/>
      <c r="AM7" s="251"/>
      <c r="AN7" s="252"/>
      <c r="AO7" s="1105" t="s">
        <v>486</v>
      </c>
      <c r="AP7" s="253"/>
      <c r="AQ7" s="254" t="s">
        <v>487</v>
      </c>
      <c r="AR7" s="255"/>
    </row>
    <row r="8" spans="1:46" ht="13" x14ac:dyDescent="0.2">
      <c r="A8" s="247"/>
      <c r="AK8" s="256"/>
      <c r="AL8" s="257"/>
      <c r="AM8" s="257"/>
      <c r="AN8" s="258"/>
      <c r="AO8" s="1106"/>
      <c r="AP8" s="259" t="s">
        <v>488</v>
      </c>
      <c r="AQ8" s="260" t="s">
        <v>489</v>
      </c>
      <c r="AR8" s="261" t="s">
        <v>490</v>
      </c>
    </row>
    <row r="9" spans="1:46" ht="13" x14ac:dyDescent="0.2">
      <c r="A9" s="247"/>
      <c r="AK9" s="1117" t="s">
        <v>491</v>
      </c>
      <c r="AL9" s="1118"/>
      <c r="AM9" s="1118"/>
      <c r="AN9" s="1119"/>
      <c r="AO9" s="262">
        <v>321996966</v>
      </c>
      <c r="AP9" s="262">
        <v>115871</v>
      </c>
      <c r="AQ9" s="263">
        <v>112291</v>
      </c>
      <c r="AR9" s="264">
        <v>3.2</v>
      </c>
    </row>
    <row r="10" spans="1:46" ht="13.5" customHeight="1" x14ac:dyDescent="0.2">
      <c r="A10" s="247"/>
      <c r="AK10" s="1117" t="s">
        <v>492</v>
      </c>
      <c r="AL10" s="1118"/>
      <c r="AM10" s="1118"/>
      <c r="AN10" s="1119"/>
      <c r="AO10" s="265">
        <v>2342237</v>
      </c>
      <c r="AP10" s="265">
        <v>843</v>
      </c>
      <c r="AQ10" s="266">
        <v>121</v>
      </c>
      <c r="AR10" s="267">
        <v>596.70000000000005</v>
      </c>
    </row>
    <row r="11" spans="1:46" ht="13.5" customHeight="1" x14ac:dyDescent="0.2">
      <c r="A11" s="247"/>
      <c r="AK11" s="1117" t="s">
        <v>493</v>
      </c>
      <c r="AL11" s="1118"/>
      <c r="AM11" s="1118"/>
      <c r="AN11" s="1119"/>
      <c r="AO11" s="265">
        <v>660603</v>
      </c>
      <c r="AP11" s="265">
        <v>238</v>
      </c>
      <c r="AQ11" s="266">
        <v>1235</v>
      </c>
      <c r="AR11" s="267">
        <v>-80.7</v>
      </c>
    </row>
    <row r="12" spans="1:46" ht="13.5" customHeight="1" x14ac:dyDescent="0.2">
      <c r="A12" s="247"/>
      <c r="AK12" s="1117" t="s">
        <v>494</v>
      </c>
      <c r="AL12" s="1118"/>
      <c r="AM12" s="1118"/>
      <c r="AN12" s="1119"/>
      <c r="AO12" s="265" t="s">
        <v>495</v>
      </c>
      <c r="AP12" s="265" t="s">
        <v>495</v>
      </c>
      <c r="AQ12" s="266">
        <v>3</v>
      </c>
      <c r="AR12" s="267" t="s">
        <v>495</v>
      </c>
    </row>
    <row r="13" spans="1:46" ht="13.5" customHeight="1" x14ac:dyDescent="0.2">
      <c r="A13" s="247"/>
      <c r="AK13" s="1117" t="s">
        <v>496</v>
      </c>
      <c r="AL13" s="1118"/>
      <c r="AM13" s="1118"/>
      <c r="AN13" s="1119"/>
      <c r="AO13" s="265">
        <v>5790258</v>
      </c>
      <c r="AP13" s="265">
        <v>2084</v>
      </c>
      <c r="AQ13" s="266">
        <v>2021</v>
      </c>
      <c r="AR13" s="267">
        <v>3.1</v>
      </c>
    </row>
    <row r="14" spans="1:46" ht="13.5" customHeight="1" x14ac:dyDescent="0.2">
      <c r="A14" s="247"/>
      <c r="AK14" s="1117" t="s">
        <v>497</v>
      </c>
      <c r="AL14" s="1118"/>
      <c r="AM14" s="1118"/>
      <c r="AN14" s="1119"/>
      <c r="AO14" s="265">
        <v>4686645</v>
      </c>
      <c r="AP14" s="265">
        <v>1687</v>
      </c>
      <c r="AQ14" s="266">
        <v>1404</v>
      </c>
      <c r="AR14" s="267">
        <v>20.2</v>
      </c>
    </row>
    <row r="15" spans="1:46" ht="13.5" customHeight="1" x14ac:dyDescent="0.2">
      <c r="A15" s="247"/>
      <c r="AK15" s="1120" t="s">
        <v>498</v>
      </c>
      <c r="AL15" s="1121"/>
      <c r="AM15" s="1121"/>
      <c r="AN15" s="1122"/>
      <c r="AO15" s="265">
        <v>-19675194</v>
      </c>
      <c r="AP15" s="265">
        <v>-7080</v>
      </c>
      <c r="AQ15" s="266">
        <v>-7200</v>
      </c>
      <c r="AR15" s="267">
        <v>-1.7</v>
      </c>
    </row>
    <row r="16" spans="1:46" ht="13" x14ac:dyDescent="0.2">
      <c r="A16" s="247"/>
      <c r="AK16" s="1120" t="s">
        <v>177</v>
      </c>
      <c r="AL16" s="1121"/>
      <c r="AM16" s="1121"/>
      <c r="AN16" s="1122"/>
      <c r="AO16" s="265">
        <v>315801515</v>
      </c>
      <c r="AP16" s="265">
        <v>113642</v>
      </c>
      <c r="AQ16" s="266">
        <v>109874</v>
      </c>
      <c r="AR16" s="267">
        <v>3.4</v>
      </c>
    </row>
    <row r="17" spans="1:46" ht="13" x14ac:dyDescent="0.2">
      <c r="A17" s="247"/>
    </row>
    <row r="18" spans="1:46" ht="13" x14ac:dyDescent="0.2">
      <c r="A18" s="247"/>
      <c r="AQ18" s="268"/>
      <c r="AR18" s="268"/>
    </row>
    <row r="19" spans="1:46" ht="13" x14ac:dyDescent="0.2">
      <c r="A19" s="247"/>
      <c r="AK19" s="243" t="s">
        <v>499</v>
      </c>
    </row>
    <row r="20" spans="1:46" ht="13" x14ac:dyDescent="0.2">
      <c r="A20" s="247"/>
      <c r="AK20" s="269"/>
      <c r="AL20" s="270"/>
      <c r="AM20" s="270"/>
      <c r="AN20" s="271"/>
      <c r="AO20" s="272" t="s">
        <v>500</v>
      </c>
      <c r="AP20" s="273" t="s">
        <v>501</v>
      </c>
      <c r="AQ20" s="274" t="s">
        <v>502</v>
      </c>
      <c r="AR20" s="275"/>
    </row>
    <row r="21" spans="1:46" s="248" customFormat="1" ht="13" x14ac:dyDescent="0.2">
      <c r="A21" s="276"/>
      <c r="AK21" s="1123" t="s">
        <v>503</v>
      </c>
      <c r="AL21" s="1124"/>
      <c r="AM21" s="1124"/>
      <c r="AN21" s="1125"/>
      <c r="AO21" s="277">
        <v>12.14</v>
      </c>
      <c r="AP21" s="278">
        <v>11.47</v>
      </c>
      <c r="AQ21" s="279">
        <v>0.67</v>
      </c>
      <c r="AS21" s="280"/>
      <c r="AT21" s="276"/>
    </row>
    <row r="22" spans="1:46" s="248" customFormat="1" ht="13" x14ac:dyDescent="0.2">
      <c r="A22" s="276"/>
      <c r="AK22" s="1123" t="s">
        <v>504</v>
      </c>
      <c r="AL22" s="1124"/>
      <c r="AM22" s="1124"/>
      <c r="AN22" s="1125"/>
      <c r="AO22" s="281">
        <v>99</v>
      </c>
      <c r="AP22" s="282">
        <v>99.8</v>
      </c>
      <c r="AQ22" s="283">
        <v>-0.8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507</v>
      </c>
      <c r="AL29" s="248"/>
      <c r="AM29" s="248"/>
      <c r="AN29" s="248"/>
      <c r="AS29" s="290"/>
    </row>
    <row r="30" spans="1:46" ht="13.5" customHeight="1" x14ac:dyDescent="0.2">
      <c r="A30" s="247"/>
      <c r="AK30" s="250"/>
      <c r="AL30" s="251"/>
      <c r="AM30" s="251"/>
      <c r="AN30" s="252"/>
      <c r="AO30" s="1105" t="s">
        <v>486</v>
      </c>
      <c r="AP30" s="253"/>
      <c r="AQ30" s="254" t="s">
        <v>487</v>
      </c>
      <c r="AR30" s="255"/>
    </row>
    <row r="31" spans="1:46" ht="13" x14ac:dyDescent="0.2">
      <c r="A31" s="247"/>
      <c r="AK31" s="256"/>
      <c r="AL31" s="257"/>
      <c r="AM31" s="257"/>
      <c r="AN31" s="258"/>
      <c r="AO31" s="1106"/>
      <c r="AP31" s="259" t="s">
        <v>488</v>
      </c>
      <c r="AQ31" s="260" t="s">
        <v>489</v>
      </c>
      <c r="AR31" s="261" t="s">
        <v>490</v>
      </c>
    </row>
    <row r="32" spans="1:46" ht="27" customHeight="1" x14ac:dyDescent="0.2">
      <c r="A32" s="247"/>
      <c r="AK32" s="1107" t="s">
        <v>508</v>
      </c>
      <c r="AL32" s="1108"/>
      <c r="AM32" s="1108"/>
      <c r="AN32" s="1109"/>
      <c r="AO32" s="291">
        <v>81726383</v>
      </c>
      <c r="AP32" s="291">
        <v>29409</v>
      </c>
      <c r="AQ32" s="292">
        <v>29025</v>
      </c>
      <c r="AR32" s="293">
        <v>1.3</v>
      </c>
    </row>
    <row r="33" spans="1:46" ht="13.5" customHeight="1" x14ac:dyDescent="0.2">
      <c r="A33" s="247"/>
      <c r="AK33" s="1107" t="s">
        <v>509</v>
      </c>
      <c r="AL33" s="1108"/>
      <c r="AM33" s="1108"/>
      <c r="AN33" s="1109"/>
      <c r="AO33" s="291" t="s">
        <v>495</v>
      </c>
      <c r="AP33" s="291" t="s">
        <v>495</v>
      </c>
      <c r="AQ33" s="292">
        <v>2558</v>
      </c>
      <c r="AR33" s="293" t="s">
        <v>495</v>
      </c>
    </row>
    <row r="34" spans="1:46" ht="27" customHeight="1" x14ac:dyDescent="0.2">
      <c r="A34" s="247"/>
      <c r="AK34" s="1107" t="s">
        <v>510</v>
      </c>
      <c r="AL34" s="1108"/>
      <c r="AM34" s="1108"/>
      <c r="AN34" s="1109"/>
      <c r="AO34" s="291">
        <v>57032652</v>
      </c>
      <c r="AP34" s="291">
        <v>20523</v>
      </c>
      <c r="AQ34" s="292">
        <v>21936</v>
      </c>
      <c r="AR34" s="293">
        <v>-6.4</v>
      </c>
    </row>
    <row r="35" spans="1:46" ht="27" customHeight="1" x14ac:dyDescent="0.2">
      <c r="A35" s="247"/>
      <c r="AK35" s="1107" t="s">
        <v>511</v>
      </c>
      <c r="AL35" s="1108"/>
      <c r="AM35" s="1108"/>
      <c r="AN35" s="1109"/>
      <c r="AO35" s="291">
        <v>18490066</v>
      </c>
      <c r="AP35" s="291">
        <v>6654</v>
      </c>
      <c r="AQ35" s="292">
        <v>9222</v>
      </c>
      <c r="AR35" s="293">
        <v>-27.8</v>
      </c>
    </row>
    <row r="36" spans="1:46" ht="27" customHeight="1" x14ac:dyDescent="0.2">
      <c r="A36" s="247"/>
      <c r="AK36" s="1107" t="s">
        <v>512</v>
      </c>
      <c r="AL36" s="1108"/>
      <c r="AM36" s="1108"/>
      <c r="AN36" s="1109"/>
      <c r="AO36" s="291">
        <v>1070791</v>
      </c>
      <c r="AP36" s="291">
        <v>385</v>
      </c>
      <c r="AQ36" s="292">
        <v>155</v>
      </c>
      <c r="AR36" s="293">
        <v>148.4</v>
      </c>
    </row>
    <row r="37" spans="1:46" ht="13.5" customHeight="1" x14ac:dyDescent="0.2">
      <c r="A37" s="247"/>
      <c r="AK37" s="1107" t="s">
        <v>513</v>
      </c>
      <c r="AL37" s="1108"/>
      <c r="AM37" s="1108"/>
      <c r="AN37" s="1109"/>
      <c r="AO37" s="291">
        <v>5529424</v>
      </c>
      <c r="AP37" s="291">
        <v>1990</v>
      </c>
      <c r="AQ37" s="292">
        <v>1054</v>
      </c>
      <c r="AR37" s="293">
        <v>88.8</v>
      </c>
    </row>
    <row r="38" spans="1:46" ht="27" customHeight="1" x14ac:dyDescent="0.2">
      <c r="A38" s="247"/>
      <c r="AK38" s="1110" t="s">
        <v>514</v>
      </c>
      <c r="AL38" s="1111"/>
      <c r="AM38" s="1111"/>
      <c r="AN38" s="1112"/>
      <c r="AO38" s="294" t="s">
        <v>495</v>
      </c>
      <c r="AP38" s="294" t="s">
        <v>495</v>
      </c>
      <c r="AQ38" s="295">
        <v>1</v>
      </c>
      <c r="AR38" s="283" t="s">
        <v>495</v>
      </c>
      <c r="AS38" s="290"/>
    </row>
    <row r="39" spans="1:46" ht="13" x14ac:dyDescent="0.2">
      <c r="A39" s="247"/>
      <c r="AK39" s="1110" t="s">
        <v>515</v>
      </c>
      <c r="AL39" s="1111"/>
      <c r="AM39" s="1111"/>
      <c r="AN39" s="1112"/>
      <c r="AO39" s="291">
        <v>-83408372</v>
      </c>
      <c r="AP39" s="291">
        <v>-30015</v>
      </c>
      <c r="AQ39" s="292">
        <v>-17788</v>
      </c>
      <c r="AR39" s="293">
        <v>68.7</v>
      </c>
      <c r="AS39" s="290"/>
    </row>
    <row r="40" spans="1:46" ht="27" customHeight="1" x14ac:dyDescent="0.2">
      <c r="A40" s="247"/>
      <c r="AK40" s="1107" t="s">
        <v>516</v>
      </c>
      <c r="AL40" s="1108"/>
      <c r="AM40" s="1108"/>
      <c r="AN40" s="1109"/>
      <c r="AO40" s="291">
        <v>-87741242</v>
      </c>
      <c r="AP40" s="291">
        <v>-31574</v>
      </c>
      <c r="AQ40" s="292">
        <v>-29583</v>
      </c>
      <c r="AR40" s="293">
        <v>6.7</v>
      </c>
      <c r="AS40" s="290"/>
    </row>
    <row r="41" spans="1:46" ht="13" x14ac:dyDescent="0.2">
      <c r="A41" s="247"/>
      <c r="AK41" s="1113" t="s">
        <v>287</v>
      </c>
      <c r="AL41" s="1114"/>
      <c r="AM41" s="1114"/>
      <c r="AN41" s="1115"/>
      <c r="AO41" s="291">
        <v>-7300298</v>
      </c>
      <c r="AP41" s="291">
        <v>-2627</v>
      </c>
      <c r="AQ41" s="292">
        <v>16580</v>
      </c>
      <c r="AR41" s="293">
        <v>-115.8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517</v>
      </c>
    </row>
    <row r="48" spans="1:46" ht="13" x14ac:dyDescent="0.2">
      <c r="A48" s="247"/>
      <c r="AK48" s="301" t="s">
        <v>518</v>
      </c>
      <c r="AL48" s="301"/>
      <c r="AM48" s="301"/>
      <c r="AN48" s="301"/>
      <c r="AO48" s="301"/>
      <c r="AP48" s="301"/>
      <c r="AQ48" s="302"/>
      <c r="AR48" s="301"/>
    </row>
    <row r="49" spans="1:44" ht="13.5" customHeight="1" x14ac:dyDescent="0.2">
      <c r="A49" s="247"/>
      <c r="AK49" s="303"/>
      <c r="AL49" s="304"/>
      <c r="AM49" s="1100" t="s">
        <v>486</v>
      </c>
      <c r="AN49" s="1102" t="s">
        <v>519</v>
      </c>
      <c r="AO49" s="1103"/>
      <c r="AP49" s="1103"/>
      <c r="AQ49" s="1103"/>
      <c r="AR49" s="1104"/>
    </row>
    <row r="50" spans="1:44" ht="13" x14ac:dyDescent="0.2">
      <c r="A50" s="247"/>
      <c r="AK50" s="305"/>
      <c r="AL50" s="306"/>
      <c r="AM50" s="1101"/>
      <c r="AN50" s="307" t="s">
        <v>520</v>
      </c>
      <c r="AO50" s="308" t="s">
        <v>521</v>
      </c>
      <c r="AP50" s="309" t="s">
        <v>522</v>
      </c>
      <c r="AQ50" s="310" t="s">
        <v>523</v>
      </c>
      <c r="AR50" s="311" t="s">
        <v>524</v>
      </c>
    </row>
    <row r="51" spans="1:44" ht="13" x14ac:dyDescent="0.2">
      <c r="A51" s="247"/>
      <c r="AK51" s="303" t="s">
        <v>525</v>
      </c>
      <c r="AL51" s="304"/>
      <c r="AM51" s="312">
        <v>177486388</v>
      </c>
      <c r="AN51" s="313">
        <v>64777</v>
      </c>
      <c r="AO51" s="314">
        <v>13.1</v>
      </c>
      <c r="AP51" s="315">
        <v>58766</v>
      </c>
      <c r="AQ51" s="316">
        <v>2.9</v>
      </c>
      <c r="AR51" s="317">
        <v>10.199999999999999</v>
      </c>
    </row>
    <row r="52" spans="1:44" ht="13" x14ac:dyDescent="0.2">
      <c r="A52" s="247"/>
      <c r="AK52" s="318"/>
      <c r="AL52" s="319" t="s">
        <v>526</v>
      </c>
      <c r="AM52" s="320">
        <v>75309158</v>
      </c>
      <c r="AN52" s="321">
        <v>27485</v>
      </c>
      <c r="AO52" s="322">
        <v>14.9</v>
      </c>
      <c r="AP52" s="323">
        <v>29363</v>
      </c>
      <c r="AQ52" s="324">
        <v>-2.5</v>
      </c>
      <c r="AR52" s="325">
        <v>17.399999999999999</v>
      </c>
    </row>
    <row r="53" spans="1:44" ht="13" x14ac:dyDescent="0.2">
      <c r="A53" s="247"/>
      <c r="AK53" s="303" t="s">
        <v>527</v>
      </c>
      <c r="AL53" s="304"/>
      <c r="AM53" s="312">
        <v>213337472</v>
      </c>
      <c r="AN53" s="313">
        <v>78083</v>
      </c>
      <c r="AO53" s="314">
        <v>20.5</v>
      </c>
      <c r="AP53" s="315">
        <v>62482</v>
      </c>
      <c r="AQ53" s="316">
        <v>6.3</v>
      </c>
      <c r="AR53" s="317">
        <v>14.2</v>
      </c>
    </row>
    <row r="54" spans="1:44" ht="13" x14ac:dyDescent="0.2">
      <c r="A54" s="247"/>
      <c r="AK54" s="318"/>
      <c r="AL54" s="319" t="s">
        <v>526</v>
      </c>
      <c r="AM54" s="320">
        <v>92886795</v>
      </c>
      <c r="AN54" s="321">
        <v>33997</v>
      </c>
      <c r="AO54" s="322">
        <v>23.7</v>
      </c>
      <c r="AP54" s="323">
        <v>34626</v>
      </c>
      <c r="AQ54" s="324">
        <v>17.899999999999999</v>
      </c>
      <c r="AR54" s="325">
        <v>5.8</v>
      </c>
    </row>
    <row r="55" spans="1:44" ht="13" x14ac:dyDescent="0.2">
      <c r="A55" s="247"/>
      <c r="AK55" s="303" t="s">
        <v>528</v>
      </c>
      <c r="AL55" s="304"/>
      <c r="AM55" s="312">
        <v>213480560</v>
      </c>
      <c r="AN55" s="313">
        <v>77868</v>
      </c>
      <c r="AO55" s="314">
        <v>-0.3</v>
      </c>
      <c r="AP55" s="315">
        <v>59288</v>
      </c>
      <c r="AQ55" s="316">
        <v>-5.0999999999999996</v>
      </c>
      <c r="AR55" s="317">
        <v>4.8</v>
      </c>
    </row>
    <row r="56" spans="1:44" ht="13" x14ac:dyDescent="0.2">
      <c r="A56" s="247"/>
      <c r="AK56" s="318"/>
      <c r="AL56" s="319" t="s">
        <v>526</v>
      </c>
      <c r="AM56" s="320">
        <v>96435005</v>
      </c>
      <c r="AN56" s="321">
        <v>35175</v>
      </c>
      <c r="AO56" s="322">
        <v>3.5</v>
      </c>
      <c r="AP56" s="323">
        <v>32670</v>
      </c>
      <c r="AQ56" s="324">
        <v>-5.6</v>
      </c>
      <c r="AR56" s="325">
        <v>9.1</v>
      </c>
    </row>
    <row r="57" spans="1:44" ht="13" x14ac:dyDescent="0.2">
      <c r="A57" s="247"/>
      <c r="AK57" s="303" t="s">
        <v>529</v>
      </c>
      <c r="AL57" s="304"/>
      <c r="AM57" s="312">
        <v>229548583</v>
      </c>
      <c r="AN57" s="313">
        <v>83241</v>
      </c>
      <c r="AO57" s="314">
        <v>6.9</v>
      </c>
      <c r="AP57" s="315">
        <v>63490</v>
      </c>
      <c r="AQ57" s="316">
        <v>7.1</v>
      </c>
      <c r="AR57" s="317">
        <v>-0.2</v>
      </c>
    </row>
    <row r="58" spans="1:44" ht="13" x14ac:dyDescent="0.2">
      <c r="A58" s="247"/>
      <c r="AK58" s="318"/>
      <c r="AL58" s="319" t="s">
        <v>526</v>
      </c>
      <c r="AM58" s="320">
        <v>109546962</v>
      </c>
      <c r="AN58" s="321">
        <v>39725</v>
      </c>
      <c r="AO58" s="322">
        <v>12.9</v>
      </c>
      <c r="AP58" s="323">
        <v>35347</v>
      </c>
      <c r="AQ58" s="324">
        <v>8.1999999999999993</v>
      </c>
      <c r="AR58" s="325">
        <v>4.7</v>
      </c>
    </row>
    <row r="59" spans="1:44" ht="13" x14ac:dyDescent="0.2">
      <c r="A59" s="247"/>
      <c r="AK59" s="303" t="s">
        <v>530</v>
      </c>
      <c r="AL59" s="304"/>
      <c r="AM59" s="312">
        <v>252321487</v>
      </c>
      <c r="AN59" s="313">
        <v>90798</v>
      </c>
      <c r="AO59" s="314">
        <v>9.1</v>
      </c>
      <c r="AP59" s="315">
        <v>68481</v>
      </c>
      <c r="AQ59" s="316">
        <v>7.9</v>
      </c>
      <c r="AR59" s="317">
        <v>1.2</v>
      </c>
    </row>
    <row r="60" spans="1:44" ht="13" x14ac:dyDescent="0.2">
      <c r="A60" s="247"/>
      <c r="AK60" s="318"/>
      <c r="AL60" s="319" t="s">
        <v>526</v>
      </c>
      <c r="AM60" s="320">
        <v>134090315</v>
      </c>
      <c r="AN60" s="321">
        <v>48253</v>
      </c>
      <c r="AO60" s="322">
        <v>21.5</v>
      </c>
      <c r="AP60" s="323">
        <v>38966</v>
      </c>
      <c r="AQ60" s="324">
        <v>10.199999999999999</v>
      </c>
      <c r="AR60" s="325">
        <v>11.3</v>
      </c>
    </row>
    <row r="61" spans="1:44" ht="13" x14ac:dyDescent="0.2">
      <c r="A61" s="247"/>
      <c r="AK61" s="303" t="s">
        <v>531</v>
      </c>
      <c r="AL61" s="326"/>
      <c r="AM61" s="312">
        <v>217234898</v>
      </c>
      <c r="AN61" s="313">
        <v>78953</v>
      </c>
      <c r="AO61" s="314">
        <v>9.9</v>
      </c>
      <c r="AP61" s="315">
        <v>62501</v>
      </c>
      <c r="AQ61" s="327">
        <v>3.8</v>
      </c>
      <c r="AR61" s="317">
        <v>6.1</v>
      </c>
    </row>
    <row r="62" spans="1:44" ht="13" x14ac:dyDescent="0.2">
      <c r="A62" s="247"/>
      <c r="AK62" s="318"/>
      <c r="AL62" s="319" t="s">
        <v>526</v>
      </c>
      <c r="AM62" s="320">
        <v>101653647</v>
      </c>
      <c r="AN62" s="321">
        <v>36927</v>
      </c>
      <c r="AO62" s="322">
        <v>15.3</v>
      </c>
      <c r="AP62" s="323">
        <v>34194</v>
      </c>
      <c r="AQ62" s="324">
        <v>5.6</v>
      </c>
      <c r="AR62" s="325">
        <v>9.6999999999999993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h7DL8urSk5YZqZ0Uqmcpdy0/tinVYDHK+BRTxH4VzgmBGheKKrRfZys6kaqqIz/31hOvefymKSyi5dOuw65HgA==" saltValue="tPkRicVaAfeTJCNupWlY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483</v>
      </c>
    </row>
    <row r="121" spans="125:125" ht="13.5" hidden="1" customHeight="1" x14ac:dyDescent="0.2">
      <c r="DU121" s="241"/>
    </row>
  </sheetData>
  <sheetProtection algorithmName="SHA-512" hashValue="HHkTA1prJaLTC/A/geY0pXTJvggaNQtWQuMGnkkG4Crul2GrzFIZWu/cqsI197oGDsYf5oaMF3ySS0ZNzmb26A==" saltValue="72XXoX04J0mJnXWrfvVnGw=="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3" zoomScaleNormal="83"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483</v>
      </c>
    </row>
  </sheetData>
  <sheetProtection algorithmName="SHA-512" hashValue="OmSy0BtcTYNA5FeGgtBXD1165pEZx5P7IOdRPlUM//pRZevObsSVqekU2TdHelzAuclJWBDu2yi7zQAls0J8NA==" saltValue="Ws+9tqrMHqt2Xc1Rl5J1m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19.239999999999998</v>
      </c>
      <c r="G47" s="12">
        <v>23.65</v>
      </c>
      <c r="H47" s="12">
        <v>28.12</v>
      </c>
      <c r="I47" s="12">
        <v>30.22</v>
      </c>
      <c r="J47" s="13">
        <v>31.49</v>
      </c>
    </row>
    <row r="48" spans="2:10" ht="57.75" customHeight="1" x14ac:dyDescent="0.2">
      <c r="B48" s="14"/>
      <c r="C48" s="1128" t="s">
        <v>4</v>
      </c>
      <c r="D48" s="1128"/>
      <c r="E48" s="1129"/>
      <c r="F48" s="15">
        <v>1.51</v>
      </c>
      <c r="G48" s="16">
        <v>3.42</v>
      </c>
      <c r="H48" s="16">
        <v>2.96</v>
      </c>
      <c r="I48" s="16">
        <v>1.85</v>
      </c>
      <c r="J48" s="17">
        <v>2.2599999999999998</v>
      </c>
    </row>
    <row r="49" spans="2:10" ht="57.75" customHeight="1" thickBot="1" x14ac:dyDescent="0.25">
      <c r="B49" s="18"/>
      <c r="C49" s="1130" t="s">
        <v>5</v>
      </c>
      <c r="D49" s="1130"/>
      <c r="E49" s="1131"/>
      <c r="F49" s="19">
        <v>1.75</v>
      </c>
      <c r="G49" s="20">
        <v>7.13</v>
      </c>
      <c r="H49" s="20">
        <v>3.11</v>
      </c>
      <c r="I49" s="20">
        <v>1.6</v>
      </c>
      <c r="J49" s="21">
        <v>2.4500000000000002</v>
      </c>
    </row>
    <row r="50" spans="2:10" ht="13" x14ac:dyDescent="0.2"/>
  </sheetData>
  <sheetProtection algorithmName="SHA-512" hashValue="UCHjRn2AEbguTWpIa8cg/Gz/qvXc5fg1SBXiQYvyRSNf4fwldwRL+UGERf1wos2uPUvFY91ipq0qEyLoAJWFbQ==" saltValue="UqXzaY/GqWuPff/TQBuln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935B82A1-A336-4A16-82C0-DF669B16DA21}">
  <ds:schemaRefs>
    <ds:schemaRef ds:uri="http://schemas.microsoft.com/sharepoint/v3/contenttype/forms"/>
  </ds:schemaRefs>
</ds:datastoreItem>
</file>

<file path=customXml/itemProps2.xml><?xml version="1.0" encoding="utf-8"?>
<ds:datastoreItem xmlns:ds="http://schemas.openxmlformats.org/officeDocument/2006/customXml" ds:itemID="{42D79032-DCBA-46E7-9776-802AEBA815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308B53-C2C2-4933-AD5F-101E88E189BF}">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2026-03-12T01:50:45Z</cp:lastPrinted>
  <dcterms:created xsi:type="dcterms:W3CDTF">2026-02-23T07:35:32Z</dcterms:created>
  <dcterms:modified xsi:type="dcterms:W3CDTF">2026-03-24T05:14:18Z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