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5.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6.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worksheets/sheet1.xml" ContentType="application/vnd.openxmlformats-officedocument.spreadsheetml.worksheet+xml"/>
  <Override PartName="/xl/charts/chart2.xml" ContentType="application/vnd.openxmlformats-officedocument.drawingml.char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harts/chart1.xml" ContentType="application/vnd.openxmlformats-officedocument.drawingml.chart+xml"/>
  <Override PartName="/xl/drawings/drawing4.xml" ContentType="application/vnd.openxmlformats-officedocument.drawing+xml"/>
  <Override PartName="/xl/styles.xml" ContentType="application/vnd.openxmlformats-officedocument.spreadsheetml.styles+xml"/>
  <Override PartName="/xl/drawings/drawing3.xml" ContentType="application/vnd.openxmlformats-officedocument.drawing+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worksheets/sheet12.xml" ContentType="application/vnd.openxmlformats-officedocument.spreadsheetml.worksheet+xml"/>
  <Override PartName="/xl/worksheets/sheet11.xml" ContentType="application/vnd.openxmlformats-officedocument.spreadsheetml.worksheet+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4.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drawings/drawing6.xml" ContentType="application/vnd.openxmlformats-officedocument.drawing+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X:\003決算統計業務\99 各種照会・回答\R7\１ 決算統計\20260227_（総務省）令和６年度財政状況資料集の作成・公表について（依頼）\05_総務省へ回答\"/>
    </mc:Choice>
  </mc:AlternateContent>
  <xr:revisionPtr revIDLastSave="0" documentId="13_ncr:1_{A89E3A00-3BC4-4C1C-8079-D9842B3263C7}" xr6:coauthVersionLast="36" xr6:coauthVersionMax="36" xr10:uidLastSave="{00000000-0000-0000-0000-000000000000}"/>
  <bookViews>
    <workbookView xWindow="0" yWindow="0" windowWidth="28800" windowHeight="12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9" i="12" l="1"/>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BE40" i="10"/>
  <c r="AM40" i="10"/>
  <c r="U40" i="10"/>
  <c r="BE39" i="10"/>
  <c r="AM39" i="10"/>
  <c r="U39" i="10"/>
  <c r="BE38" i="10"/>
  <c r="U38" i="10"/>
  <c r="BE37" i="10"/>
  <c r="U37" i="10"/>
  <c r="BE36" i="10"/>
  <c r="BE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C40" i="10" s="1"/>
  <c r="C41" i="10" s="1"/>
  <c r="U34" i="10"/>
  <c r="U35" i="10" s="1"/>
  <c r="U36" i="10" s="1"/>
  <c r="AM34" i="10" l="1"/>
  <c r="AM35" i="10" s="1"/>
  <c r="AM36" i="10" s="1"/>
  <c r="AM37" i="10" s="1"/>
  <c r="AM38" i="10" s="1"/>
</calcChain>
</file>

<file path=xl/sharedStrings.xml><?xml version="1.0" encoding="utf-8"?>
<sst xmlns="http://schemas.openxmlformats.org/spreadsheetml/2006/main" count="1095" uniqueCount="592">
  <si>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</si>
  <si>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</si>
  <si>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</si>
  <si>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</si>
  <si>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</si>
  <si>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</si>
  <si>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</si>
  <si>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</si>
  <si>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</si>
  <si>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</si>
  <si>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</si>
  <si>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</si>
  <si>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</si>
  <si>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</si>
  <si>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</si>
  <si>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</si>
  <si>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</si>
  <si>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</si>
  <si>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</si>
  <si>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</si>
  <si>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</si>
  <si>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</si>
  <si>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</si>
  <si>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</si>
  <si>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</si>
  <si>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</si>
  <si>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</si>
  <si>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</si>
  <si>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</si>
  <si>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</si>
  <si>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</si>
  <si>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</si>
  <si>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</si>
  <si>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</si>
  <si>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</si>
  <si>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</si>
  <si>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</si>
  <si>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</si>
  <si>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</si>
  <si>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</si>
  <si>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</si>
  <si>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</si>
  <si>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</si>
  <si>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</si>
  <si>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</si>
  <si>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</si>
  <si>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</si>
  <si>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</si>
  <si>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</si>
  <si>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</si>
  <si>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</si>
  <si>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</si>
  <si>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</si>
  <si>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</si>
  <si>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</si>
  <si>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</si>
  <si>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</si>
  <si>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</si>
  <si>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</si>
  <si>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</si>
  <si>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</si>
  <si>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</si>
  <si>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</si>
  <si>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</si>
  <si>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</si>
  <si>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</si>
  <si>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</si>
  <si>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</si>
  <si>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</si>
  <si>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</si>
  <si>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</si>
  <si>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</si>
  <si>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</si>
  <si>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</si>
  <si>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</si>
  <si>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</si>
  <si>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</si>
  <si>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</si>
  <si>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</si>
  <si>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</si>
  <si>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</si>
  <si>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</si>
  <si>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</si>
  <si>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</si>
  <si>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</si>
  <si>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</si>
  <si>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</si>
  <si>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</si>
  <si>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</si>
  <si>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</si>
  <si>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</si>
  <si>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</si>
  <si>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</si>
  <si>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</si>
  <si>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</si>
  <si>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</si>
  <si>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</si>
  <si>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</si>
  <si>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</si>
  <si>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</si>
  <si>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</si>
  <si>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</si>
  <si>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</si>
  <si>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</si>
  <si>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</si>
  <si>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</si>
  <si>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</si>
  <si>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</si>
  <si>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</si>
  <si>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</si>
  <si>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</si>
  <si>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</si>
  <si>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</si>
  <si>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</si>
  <si>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</si>
  <si>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</si>
  <si>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</si>
  <si>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</si>
  <si>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</si>
  <si>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</si>
  <si>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</si>
  <si>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</si>
  <si>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</si>
  <si>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</si>
  <si>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</si>
  <si>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</si>
  <si>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</si>
  <si>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</si>
  <si>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</si>
  <si>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</si>
  <si>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</si>
  <si>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</si>
  <si>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</si>
  <si>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</si>
  <si>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</si>
  <si>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</si>
  <si>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</si>
  <si>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</si>
  <si>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</si>
  <si>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</si>
  <si>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</si>
  <si>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</si>
  <si>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</si>
  <si>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</si>
  <si>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</si>
  <si>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</si>
  <si>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</si>
  <si>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</si>
  <si>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</si>
  <si>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</si>
  <si>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</si>
  <si>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</si>
  <si>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</si>
  <si>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</si>
  <si>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</si>
  <si>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</si>
  <si>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</si>
  <si>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</si>
  <si>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</si>
  <si>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</si>
  <si>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</si>
  <si>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</si>
  <si>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</si>
  <si>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</si>
  <si>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</si>
  <si>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</si>
  <si>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</si>
  <si>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</si>
  <si>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</si>
  <si>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</si>
  <si>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</si>
  <si>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</si>
  <si>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</si>
  <si>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</si>
  <si>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</si>
  <si>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</si>
  <si>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</si>
  <si>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</si>
  <si>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</si>
  <si>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</si>
  <si>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</si>
  <si>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</si>
  <si>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</si>
  <si>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</si>
  <si>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</si>
  <si>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</si>
  <si>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</si>
  <si>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</si>
  <si>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</si>
  <si>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</si>
  <si>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</si>
  <si>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</si>
  <si>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</si>
  <si>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</si>
  <si>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</si>
  <si>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</si>
  <si>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</si>
  <si>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</si>
  <si>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</si>
  <si>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</si>
  <si>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</si>
  <si>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</si>
  <si>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</si>
  <si>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</si>
  <si>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</si>
  <si>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</si>
  <si>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</si>
  <si>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</si>
  <si>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</si>
  <si>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</si>
  <si>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</si>
  <si>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</si>
  <si>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</si>
  <si>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</si>
  <si>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</si>
  <si>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</si>
  <si>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</si>
  <si>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</si>
  <si>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</si>
  <si>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</si>
  <si>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</si>
  <si>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</si>
  <si>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</si>
  <si>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</si>
  <si>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</si>
  <si>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</si>
  <si>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</si>
  <si>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</si>
  <si>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</si>
  <si>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</si>
  <si>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</si>
  <si>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</si>
  <si>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</si>
  <si>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</si>
  <si>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</si>
  <si>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</si>
  <si>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</si>
  <si>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</si>
  <si>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</si>
  <si>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</si>
  <si>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</si>
  <si>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</si>
  <si>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</si>
  <si>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</si>
  <si>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</si>
  <si>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</si>
  <si>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</si>
  <si>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</si>
  <si>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</si>
  <si>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</si>
  <si>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</si>
  <si>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</si>
  <si>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</si>
  <si>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</si>
  <si>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</si>
  <si>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</si>
  <si>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</si>
  <si>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</si>
  <si>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</si>
  <si>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</si>
  <si>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</si>
  <si>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</si>
  <si>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</si>
  <si>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</si>
  <si>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</si>
  <si>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</si>
  <si>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</si>
  <si>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</si>
  <si>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</si>
  <si>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</si>
  <si>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</si>
  <si>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</si>
  <si>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</si>
  <si>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</si>
  <si>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</si>
  <si>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</si>
  <si>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</si>
  <si>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</si>
  <si>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</si>
  <si>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</si>
  <si>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</si>
  <si>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</si>
  <si>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</si>
  <si>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</si>
  <si>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</si>
  <si>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</si>
  <si>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</si>
  <si>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</si>
  <si>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</si>
  <si>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</si>
  <si>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</si>
  <si>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</si>
  <si>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</si>
  <si>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</si>
  <si>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</si>
  <si>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</si>
  <si>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</si>
  <si>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</si>
  <si>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</si>
  <si>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</si>
  <si>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</si>
  <si>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</si>
  <si>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</si>
  <si>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</si>
  <si>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</si>
  <si>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</si>
  <si>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</si>
  <si>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</si>
  <si>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</si>
  <si>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</si>
  <si>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</si>
  <si>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</si>
  <si>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</si>
  <si>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</si>
  <si>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</si>
  <si>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</si>
  <si>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</si>
  <si>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</si>
  <si>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</si>
  <si>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</si>
  <si>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</si>
  <si>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</si>
  <si>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</si>
  <si>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</si>
  <si>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</si>
  <si>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</si>
  <si>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</si>
  <si>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</si>
  <si>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</si>
  <si>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</si>
  <si>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</si>
  <si>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</si>
  <si>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</si>
  <si>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</si>
  <si>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</si>
  <si>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</si>
  <si>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</si>
  <si>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</si>
  <si>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</si>
  <si>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</si>
  <si>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</si>
  <si>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</si>
  <si>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</si>
  <si>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</si>
  <si>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</si>
  <si>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</si>
  <si>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</si>
  <si>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</si>
  <si>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</si>
  <si>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</si>
  <si>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</si>
  <si>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</si>
  <si>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</si>
  <si>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</si>
  <si>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</si>
  <si>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</si>
  <si>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</si>
  <si>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</si>
  <si>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</si>
  <si>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</si>
  <si>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</si>
  <si>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</si>
  <si>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</si>
  <si>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</si>
  <si>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</si>
  <si>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</si>
  <si>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</si>
  <si>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</si>
  <si>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</si>
  <si>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</si>
  <si>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</si>
  <si>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</si>
  <si>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</si>
  <si>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</si>
  <si>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</si>
  <si>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</si>
  <si>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</si>
  <si>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</si>
  <si>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</si>
  <si>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</si>
  <si>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</si>
  <si>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</si>
  <si>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</si>
  <si>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</si>
  <si>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</si>
  <si>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</si>
  <si>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</si>
  <si>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</si>
  <si>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</si>
  <si>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</si>
  <si>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</si>
  <si>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</si>
  <si>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</si>
  <si>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</si>
  <si>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</si>
  <si>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</si>
  <si>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</si>
  <si>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</si>
  <si>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岡山市下水道事業会計</t>
    <phoneticPr fontId="5"/>
  </si>
  <si>
    <t>法適用企業</t>
    <phoneticPr fontId="5"/>
  </si>
  <si>
    <t>岡山市市場事業会計</t>
    <phoneticPr fontId="5"/>
  </si>
  <si>
    <t>岡山市水道事業会計</t>
    <phoneticPr fontId="5"/>
  </si>
  <si>
    <t>岡山市工業用水道事業会計</t>
    <phoneticPr fontId="5"/>
  </si>
  <si>
    <t>岡山市病院事業会計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</si>
  <si>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</si>
  <si>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</si>
  <si>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</si>
  <si>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</si>
  <si>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</si>
  <si>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</si>
  <si>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</si>
  <si>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</si>
  <si>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</si>
  <si>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</si>
  <si>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</si>
  <si>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</si>
  <si>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</si>
  <si>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</si>
  <si>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</si>
  <si>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</si>
  <si>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</si>
  <si>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</si>
  <si>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</si>
  <si>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</si>
  <si>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</si>
  <si>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</si>
  <si>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</si>
  <si>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</si>
  <si>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</si>
  <si>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</si>
  <si>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</si>
  <si>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</si>
  <si>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</si>
  <si>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</si>
  <si>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</si>
  <si>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</si>
  <si>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</si>
  <si>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</si>
  <si>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</si>
  <si>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</si>
  <si>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</si>
  <si>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</si>
  <si>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</si>
  <si>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</si>
  <si>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</si>
  <si>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</si>
  <si>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</si>
  <si>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</si>
  <si>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</si>
  <si>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</si>
  <si>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</si>
  <si>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</si>
  <si>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</si>
  <si>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</si>
  <si>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</si>
  <si>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</si>
  <si>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</si>
  <si>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</si>
  <si>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</si>
  <si>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</si>
  <si>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</si>
  <si>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</si>
  <si>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</si>
  <si>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</si>
  <si>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</si>
  <si>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</si>
  <si>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</si>
  <si>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</si>
  <si>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</si>
  <si>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</si>
  <si>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</si>
  <si>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</si>
  <si>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</si>
  <si>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</si>
  <si>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</si>
  <si>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</si>
  <si>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</si>
  <si>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</si>
  <si>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</si>
  <si>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</si>
  <si>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</si>
  <si>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</si>
  <si>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</si>
  <si>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</si>
  <si>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</si>
  <si>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</si>
  <si>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</si>
  <si>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</si>
  <si>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</si>
  <si>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</si>
  <si>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</si>
  <si>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</si>
  <si>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</si>
  <si>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</si>
  <si>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</si>
  <si>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</si>
  <si>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</si>
  <si>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</si>
  <si>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</si>
  <si>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</si>
  <si>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</si>
  <si>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</si>
  <si>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</si>
  <si>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</si>
  <si>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</si>
  <si>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</si>
  <si>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</si>
  <si>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</si>
  <si>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</si>
  <si>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</si>
  <si>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</si>
  <si>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</si>
  <si>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</si>
  <si>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</si>
  <si>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</si>
  <si>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</si>
  <si>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</si>
  <si>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</si>
  <si>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</si>
  <si>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</si>
  <si>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</si>
  <si>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</si>
  <si>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</si>
  <si>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</si>
  <si>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</si>
  <si>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</si>
  <si>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</si>
  <si>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</si>
  <si>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</si>
  <si>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</si>
  <si>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</si>
  <si>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</si>
  <si>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</si>
  <si>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</si>
  <si>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</si>
  <si>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</si>
  <si>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</si>
  <si>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</si>
  <si>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</si>
  <si>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1.38</t>
  </si>
  <si>
    <t>▲ 2.82</t>
  </si>
  <si>
    <t>▲ 0.88</t>
  </si>
  <si>
    <t>一般会計</t>
  </si>
  <si>
    <t>岡山市水道事業会計</t>
  </si>
  <si>
    <t>岡山市市場事業会計</t>
  </si>
  <si>
    <t>岡山市工業用水道事業会計</t>
  </si>
  <si>
    <t>岡山市介護保険費特別会計</t>
  </si>
  <si>
    <t>岡山市国民健康保険費特別会計</t>
  </si>
  <si>
    <t>岡山市下水道事業会計</t>
  </si>
  <si>
    <t>岡山市後期高齢者医療費特別会計</t>
  </si>
  <si>
    <t>その他会計（赤字）</t>
  </si>
  <si>
    <t>その他会計（黒字）</t>
  </si>
  <si>
    <t>R02</t>
    <phoneticPr fontId="5"/>
  </si>
  <si>
    <t>R03</t>
    <phoneticPr fontId="5"/>
  </si>
  <si>
    <t>R04</t>
    <phoneticPr fontId="5"/>
  </si>
  <si>
    <t>R05</t>
    <phoneticPr fontId="5"/>
  </si>
  <si>
    <t>R06</t>
    <phoneticPr fontId="5"/>
  </si>
  <si>
    <t>-</t>
    <phoneticPr fontId="2"/>
  </si>
  <si>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</si>
  <si>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</si>
  <si>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</si>
  <si>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</si>
  <si>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</si>
  <si>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</si>
  <si>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</si>
  <si>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</si>
  <si>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大正池水利組合</t>
  </si>
  <si>
    <t>田原用水組合</t>
  </si>
  <si>
    <t>岡山県後期高齢者医療広域連合</t>
  </si>
  <si>
    <t>岡山県市町村総合事務組合</t>
  </si>
  <si>
    <t>旭東用排水組合</t>
    <phoneticPr fontId="2"/>
  </si>
  <si>
    <t>（一財）岡山市勤労者サポートプラザ</t>
    <rPh sb="1" eb="2">
      <t>１</t>
    </rPh>
    <phoneticPr fontId="33"/>
  </si>
  <si>
    <t>（公財）岡山市公園協会</t>
    <rPh sb="1" eb="2">
      <t>コウ</t>
    </rPh>
    <phoneticPr fontId="33"/>
  </si>
  <si>
    <t>（公財）岡山市シルバー人材センター</t>
    <phoneticPr fontId="2"/>
  </si>
  <si>
    <t>(公財）岡山文化芸術創造</t>
    <rPh sb="4" eb="6">
      <t>オカヤマ</t>
    </rPh>
    <rPh sb="6" eb="8">
      <t>ブンカ</t>
    </rPh>
    <rPh sb="8" eb="10">
      <t>ゲイジュツ</t>
    </rPh>
    <rPh sb="10" eb="12">
      <t>ソウゾウ</t>
    </rPh>
    <phoneticPr fontId="2"/>
  </si>
  <si>
    <t>（一財）岡山市水産協会</t>
  </si>
  <si>
    <t>（公財）岡山市ふれあい公社</t>
    <phoneticPr fontId="2"/>
  </si>
  <si>
    <t>（株）岡山コンベンションセンター</t>
  </si>
  <si>
    <t>岡山市場冷蔵（株）</t>
  </si>
  <si>
    <t>岡山港埠頭開発(株）</t>
  </si>
  <si>
    <t>○</t>
    <phoneticPr fontId="2"/>
  </si>
  <si>
    <t>岡山市土地開発公社</t>
  </si>
  <si>
    <t>岡山都市開発（株）</t>
  </si>
  <si>
    <t>（地独）岡山市立総合医療センター</t>
    <rPh sb="1" eb="2">
      <t>チ</t>
    </rPh>
    <rPh sb="2" eb="3">
      <t>ドク</t>
    </rPh>
    <rPh sb="4" eb="7">
      <t>オカヤマシ</t>
    </rPh>
    <rPh sb="7" eb="8">
      <t>リツ</t>
    </rPh>
    <rPh sb="8" eb="10">
      <t>ソウゴウ</t>
    </rPh>
    <rPh sb="10" eb="12">
      <t>イリョウ</t>
    </rPh>
    <phoneticPr fontId="33"/>
  </si>
  <si>
    <t>（一財）岡山市スポーツ協会</t>
    <rPh sb="1" eb="2">
      <t>イチ</t>
    </rPh>
    <rPh sb="2" eb="3">
      <t>ザイ</t>
    </rPh>
    <rPh sb="4" eb="7">
      <t>オカヤマシ</t>
    </rPh>
    <rPh sb="11" eb="13">
      <t>キョウカイ</t>
    </rPh>
    <phoneticPr fontId="33"/>
  </si>
  <si>
    <t>（一社）岡山市老人クラブ連合会</t>
    <rPh sb="4" eb="7">
      <t>オカヤマシ</t>
    </rPh>
    <rPh sb="7" eb="9">
      <t>ロウジン</t>
    </rPh>
    <rPh sb="12" eb="15">
      <t>レンゴウカイ</t>
    </rPh>
    <phoneticPr fontId="2"/>
  </si>
  <si>
    <t>（一財）吉井川水源地域対策基金出捐金</t>
    <phoneticPr fontId="2"/>
  </si>
  <si>
    <t>公共施設等整備基金</t>
    <phoneticPr fontId="5"/>
  </si>
  <si>
    <t>庁舎整備基金</t>
    <phoneticPr fontId="2"/>
  </si>
  <si>
    <t>一般廃棄物処理施設整備基金</t>
    <phoneticPr fontId="2"/>
  </si>
  <si>
    <t>学校施設等整備基金</t>
    <rPh sb="0" eb="5">
      <t>ガッコウシセツトウ</t>
    </rPh>
    <rPh sb="5" eb="9">
      <t>セイビキキン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</si>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</sst>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theme="1"/>
      <name val="ＭＳ Ｐゴシック"/>
      <family val="3"/>
      <charset val="128"/>
    </font>
    <font>
      <sz val="14"/>
      <color rgb="FF00B0F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hair">
        <color indexed="64"/>
      </left>
      <right style="hair">
        <color indexed="64"/>
      </right>
      <top style="double">
        <color indexed="64"/>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8" fillId="0" borderId="109" xfId="15" applyFont="1" applyBorder="1" applyAlignment="1" applyProtection="1">
      <alignment horizontal="center" vertical="center" shrinkToFit="1"/>
      <protection locked="0"/>
    </xf>
    <xf numFmtId="0" fontId="38" fillId="0" borderId="122"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8"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87" fontId="38" fillId="0" borderId="116" xfId="12" applyNumberFormat="1" applyFont="1" applyBorder="1" applyAlignment="1" applyProtection="1">
      <alignment horizontal="right" vertical="center" shrinkToFit="1"/>
      <protection locked="0"/>
    </xf>
    <xf numFmtId="0" fontId="38" fillId="0" borderId="112" xfId="12" applyFont="1" applyFill="1" applyBorder="1" applyAlignment="1" applyProtection="1">
      <alignment horizontal="left" vertical="center" shrinkToFit="1"/>
      <protection locked="0"/>
    </xf>
    <xf numFmtId="0" fontId="38" fillId="0" borderId="113" xfId="12" applyFont="1" applyFill="1" applyBorder="1" applyAlignment="1" applyProtection="1">
      <alignment horizontal="left" vertical="center" shrinkToFit="1"/>
      <protection locked="0"/>
    </xf>
    <xf numFmtId="0" fontId="38" fillId="0" borderId="114" xfId="12" applyFont="1" applyFill="1" applyBorder="1" applyAlignment="1" applyProtection="1">
      <alignment horizontal="left" vertical="center" shrinkToFit="1"/>
      <protection locked="0"/>
    </xf>
    <xf numFmtId="177" fontId="38" fillId="0" borderId="115" xfId="12" applyNumberFormat="1" applyFont="1" applyBorder="1" applyAlignment="1" applyProtection="1">
      <alignment horizontal="right" vertical="center" shrinkToFit="1"/>
      <protection locked="0"/>
    </xf>
    <xf numFmtId="177" fontId="38" fillId="0" borderId="116" xfId="12" applyNumberFormat="1" applyFont="1" applyBorder="1" applyAlignment="1" applyProtection="1">
      <alignment horizontal="right" vertical="center" shrinkToFit="1"/>
      <protection locked="0"/>
    </xf>
    <xf numFmtId="177" fontId="38" fillId="0" borderId="112" xfId="12" applyNumberFormat="1" applyFont="1" applyBorder="1" applyAlignment="1" applyProtection="1">
      <alignment horizontal="right" vertical="center" shrinkToFit="1"/>
      <protection locked="0"/>
    </xf>
    <xf numFmtId="177" fontId="38" fillId="0" borderId="113" xfId="12" applyNumberFormat="1" applyFont="1" applyBorder="1" applyAlignment="1" applyProtection="1">
      <alignment horizontal="right" vertical="center" shrinkToFit="1"/>
      <protection locked="0"/>
    </xf>
    <xf numFmtId="177" fontId="38" fillId="0" borderId="120" xfId="12" applyNumberFormat="1" applyFont="1" applyBorder="1" applyAlignment="1" applyProtection="1">
      <alignment horizontal="right" vertical="center" shrinkToFit="1"/>
      <protection locked="0"/>
    </xf>
    <xf numFmtId="177" fontId="38"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Fill="1" applyBorder="1" applyAlignment="1" applyProtection="1">
      <alignment horizontal="left" vertical="center" shrinkToFit="1"/>
      <protection locked="0"/>
    </xf>
    <xf numFmtId="0" fontId="38" fillId="0" borderId="99" xfId="12" applyFont="1" applyFill="1" applyBorder="1" applyAlignment="1" applyProtection="1">
      <alignment horizontal="left" vertical="center" shrinkToFit="1"/>
      <protection locked="0"/>
    </xf>
    <xf numFmtId="0" fontId="38" fillId="0" borderId="100" xfId="12" applyFont="1" applyFill="1" applyBorder="1" applyAlignment="1" applyProtection="1">
      <alignment horizontal="left" vertical="center" shrinkToFit="1"/>
      <protection locked="0"/>
    </xf>
    <xf numFmtId="177" fontId="38" fillId="0" borderId="101" xfId="12" applyNumberFormat="1" applyFont="1" applyBorder="1" applyAlignment="1" applyProtection="1">
      <alignment horizontal="right" vertical="center" shrinkToFit="1"/>
      <protection locked="0"/>
    </xf>
    <xf numFmtId="177" fontId="38"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8" fillId="0" borderId="141" xfId="12" applyNumberFormat="1" applyFont="1" applyBorder="1" applyAlignment="1" applyProtection="1">
      <alignment horizontal="right" vertical="center" shrinkToFit="1"/>
      <protection locked="0"/>
    </xf>
    <xf numFmtId="177" fontId="38" fillId="0" borderId="137" xfId="12" applyNumberFormat="1" applyFont="1" applyBorder="1" applyAlignment="1" applyProtection="1">
      <alignment horizontal="right" vertical="center" shrinkToFit="1"/>
      <protection locked="0"/>
    </xf>
    <xf numFmtId="177" fontId="39" fillId="0" borderId="188" xfId="12" applyNumberFormat="1" applyFont="1" applyBorder="1" applyAlignment="1" applyProtection="1">
      <alignment horizontal="right" vertical="center" shrinkToFit="1"/>
      <protection locked="0"/>
    </xf>
    <xf numFmtId="187" fontId="38" fillId="0" borderId="102" xfId="12" applyNumberFormat="1" applyFont="1" applyBorder="1" applyAlignment="1" applyProtection="1">
      <alignment horizontal="right" vertical="center" shrinkToFit="1"/>
      <protection locked="0"/>
    </xf>
    <xf numFmtId="177" fontId="39" fillId="0" borderId="189"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8"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8" fillId="0" borderId="112" xfId="15" applyNumberFormat="1" applyFont="1" applyFill="1" applyBorder="1" applyAlignment="1" applyProtection="1">
      <alignment horizontal="right" vertical="center" shrinkToFit="1"/>
      <protection locked="0"/>
    </xf>
    <xf numFmtId="177" fontId="38" fillId="0" borderId="113" xfId="15" applyNumberFormat="1" applyFont="1" applyFill="1" applyBorder="1" applyAlignment="1" applyProtection="1">
      <alignment horizontal="right" vertical="center" shrinkToFit="1"/>
      <protection locked="0"/>
    </xf>
    <xf numFmtId="177" fontId="38" fillId="0" borderId="114" xfId="15" applyNumberFormat="1" applyFont="1" applyFill="1" applyBorder="1" applyAlignment="1" applyProtection="1">
      <alignment horizontal="right" vertical="center" shrinkToFit="1"/>
      <protection locked="0"/>
    </xf>
    <xf numFmtId="177" fontId="38" fillId="0" borderId="112" xfId="15"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14"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Fill="1" applyBorder="1" applyAlignment="1" applyProtection="1">
      <alignment horizontal="left" vertical="center" shrinkToFit="1"/>
      <protection locked="0"/>
    </xf>
    <xf numFmtId="0" fontId="38" fillId="0" borderId="113" xfId="15" applyFont="1" applyFill="1" applyBorder="1" applyAlignment="1" applyProtection="1">
      <alignment horizontal="left" vertical="center" shrinkToFit="1"/>
      <protection locked="0"/>
    </xf>
    <xf numFmtId="0" fontId="38" fillId="0" borderId="114" xfId="15" applyFont="1" applyFill="1" applyBorder="1" applyAlignment="1" applyProtection="1">
      <alignment horizontal="left" vertical="center" shrinkToFit="1"/>
      <protection locked="0"/>
    </xf>
    <xf numFmtId="177" fontId="38" fillId="0" borderId="192" xfId="15" applyNumberFormat="1" applyFont="1" applyFill="1" applyBorder="1" applyAlignment="1" applyProtection="1">
      <alignment horizontal="right" vertical="center" shrinkToFit="1"/>
      <protection locked="0"/>
    </xf>
    <xf numFmtId="177" fontId="38" fillId="0" borderId="105" xfId="15" applyNumberFormat="1" applyFont="1" applyFill="1" applyBorder="1" applyAlignment="1" applyProtection="1">
      <alignment horizontal="right" vertical="center" shrinkToFit="1"/>
      <protection locked="0"/>
    </xf>
    <xf numFmtId="177" fontId="38" fillId="0" borderId="193" xfId="15" applyNumberFormat="1" applyFont="1" applyFill="1" applyBorder="1" applyAlignment="1" applyProtection="1">
      <alignment horizontal="right" vertical="center" shrinkToFit="1"/>
      <protection locked="0"/>
    </xf>
    <xf numFmtId="177" fontId="38" fillId="0" borderId="190" xfId="15" applyNumberFormat="1" applyFont="1" applyFill="1" applyBorder="1" applyAlignment="1" applyProtection="1">
      <alignment horizontal="right" vertical="center" shrinkToFit="1"/>
      <protection locked="0"/>
    </xf>
    <xf numFmtId="177" fontId="38" fillId="0" borderId="191" xfId="15" applyNumberFormat="1" applyFont="1" applyFill="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8" fillId="0" borderId="98" xfId="15" applyNumberFormat="1" applyFont="1" applyFill="1" applyBorder="1" applyAlignment="1" applyProtection="1">
      <alignment horizontal="right" vertical="center" shrinkToFit="1"/>
      <protection locked="0"/>
    </xf>
    <xf numFmtId="177" fontId="38" fillId="0" borderId="99" xfId="15" applyNumberFormat="1" applyFont="1" applyFill="1" applyBorder="1" applyAlignment="1" applyProtection="1">
      <alignment horizontal="right" vertical="center" shrinkToFit="1"/>
      <protection locked="0"/>
    </xf>
    <xf numFmtId="177" fontId="38" fillId="0" borderId="100" xfId="15" applyNumberFormat="1" applyFont="1" applyFill="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Fill="1" applyBorder="1" applyAlignment="1" applyProtection="1">
      <alignment horizontal="left" vertical="center" shrinkToFit="1"/>
      <protection locked="0"/>
    </xf>
    <xf numFmtId="0" fontId="38" fillId="0" borderId="99" xfId="15" applyFont="1" applyFill="1" applyBorder="1" applyAlignment="1" applyProtection="1">
      <alignment horizontal="left" vertical="center" shrinkToFit="1"/>
      <protection locked="0"/>
    </xf>
    <xf numFmtId="0" fontId="38" fillId="0" borderId="100" xfId="15" applyFont="1" applyFill="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0ADA-4D92-A620-673AFE440E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61674</c:v>
                </c:pt>
                <c:pt idx="1">
                  <c:v>72065</c:v>
                </c:pt>
                <c:pt idx="2">
                  <c:v>71278</c:v>
                </c:pt>
                <c:pt idx="3">
                  <c:v>66057</c:v>
                </c:pt>
                <c:pt idx="4">
                  <c:v>79124</c:v>
                </c:pt>
              </c:numCache>
            </c:numRef>
          </c:val>
          <c:smooth val="0"/>
          <c:extLst>
            <c:ext xmlns:c16="http://schemas.microsoft.com/office/drawing/2014/chart" uri="{C3380CC4-5D6E-409C-BE32-E72D297353CC}">
              <c16:uniqueId val="{00000001-0ADA-4D92-A620-673AFE440E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5.92</c:v>
                </c:pt>
                <c:pt idx="1">
                  <c:v>6.32</c:v>
                </c:pt>
                <c:pt idx="2">
                  <c:v>4.6399999999999997</c:v>
                </c:pt>
                <c:pt idx="3">
                  <c:v>5.16</c:v>
                </c:pt>
                <c:pt idx="4">
                  <c:v>6.21</c:v>
                </c:pt>
              </c:numCache>
            </c:numRef>
          </c:val>
          <c:extLst>
            <c:ext xmlns:c16="http://schemas.microsoft.com/office/drawing/2014/chart" uri="{C3380CC4-5D6E-409C-BE32-E72D297353CC}">
              <c16:uniqueId val="{00000000-576F-4A2B-9785-2833FFEB56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9.84</c:v>
                </c:pt>
                <c:pt idx="1">
                  <c:v>9.7899999999999991</c:v>
                </c:pt>
                <c:pt idx="2">
                  <c:v>11.07</c:v>
                </c:pt>
                <c:pt idx="3">
                  <c:v>10.039999999999999</c:v>
                </c:pt>
                <c:pt idx="4">
                  <c:v>10.29</c:v>
                </c:pt>
              </c:numCache>
            </c:numRef>
          </c:val>
          <c:extLst>
            <c:ext xmlns:c16="http://schemas.microsoft.com/office/drawing/2014/chart" uri="{C3380CC4-5D6E-409C-BE32-E72D297353CC}">
              <c16:uniqueId val="{00000001-576F-4A2B-9785-2833FFEB56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-1.38</c:v>
                </c:pt>
                <c:pt idx="1">
                  <c:v>5.16</c:v>
                </c:pt>
                <c:pt idx="2">
                  <c:v>-2.82</c:v>
                </c:pt>
                <c:pt idx="3">
                  <c:v>-0.88</c:v>
                </c:pt>
                <c:pt idx="4">
                  <c:v>0.67</c:v>
                </c:pt>
              </c:numCache>
            </c:numRef>
          </c:val>
          <c:smooth val="0"/>
          <c:extLst>
            <c:ext xmlns:c16="http://schemas.microsoft.com/office/drawing/2014/chart" uri="{C3380CC4-5D6E-409C-BE32-E72D297353CC}">
              <c16:uniqueId val="{00000002-576F-4A2B-9785-2833FFEB56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1B3-44BE-9E58-8608C1FC72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B3-44BE-9E58-8608C1FC7268}"/>
            </c:ext>
          </c:extLst>
        </c:ser>
        <c:ser>
          <c:idx val="2"/>
          <c:order val="2"/>
          <c:tx>
            <c:strRef>
              <c:f>データシート!$A$29</c:f>
              <c:strCache>
                <c:ptCount val="1"/>
                <c:pt idx="0">
                  <c:v>岡山市後期高齢者医療費特別会計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B3-44BE-9E58-8608C1FC7268}"/>
            </c:ext>
          </c:extLst>
        </c:ser>
        <c:ser>
          <c:idx val="3"/>
          <c:order val="3"/>
          <c:tx>
            <c:strRef>
              <c:f>データシート!$A$30</c:f>
              <c:strCache>
                <c:ptCount val="1"/>
                <c:pt idx="0">
                  <c:v>岡山市下水道事業会計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3-41B3-44BE-9E58-8608C1FC7268}"/>
            </c:ext>
          </c:extLst>
        </c:ser>
        <c:ser>
          <c:idx val="4"/>
          <c:order val="4"/>
          <c:tx>
            <c:strRef>
              <c:f>データシート!$A$31</c:f>
              <c:strCache>
                <c:ptCount val="1"/>
                <c:pt idx="0">
                  <c:v>岡山市国民健康保険費特別会計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0.16</c:v>
                </c:pt>
                <c:pt idx="4">
                  <c:v>#N/A</c:v>
                </c:pt>
                <c:pt idx="5">
                  <c:v>0.11</c:v>
                </c:pt>
                <c:pt idx="6">
                  <c:v>#N/A</c:v>
                </c:pt>
                <c:pt idx="7">
                  <c:v>0.1</c:v>
                </c:pt>
                <c:pt idx="8">
                  <c:v>#N/A</c:v>
                </c:pt>
                <c:pt idx="9">
                  <c:v>0.1</c:v>
                </c:pt>
              </c:numCache>
            </c:numRef>
          </c:val>
          <c:extLst>
            <c:ext xmlns:c16="http://schemas.microsoft.com/office/drawing/2014/chart" uri="{C3380CC4-5D6E-409C-BE32-E72D297353CC}">
              <c16:uniqueId val="{00000004-41B3-44BE-9E58-8608C1FC7268}"/>
            </c:ext>
          </c:extLst>
        </c:ser>
        <c:ser>
          <c:idx val="5"/>
          <c:order val="5"/>
          <c:tx>
            <c:strRef>
              <c:f>データシート!$A$32</c:f>
              <c:strCache>
                <c:ptCount val="1"/>
                <c:pt idx="0">
                  <c:v>岡山市介護保険費特別会計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0.71</c:v>
                </c:pt>
                <c:pt idx="4">
                  <c:v>#N/A</c:v>
                </c:pt>
                <c:pt idx="5">
                  <c:v>1.0900000000000001</c:v>
                </c:pt>
                <c:pt idx="6">
                  <c:v>#N/A</c:v>
                </c:pt>
                <c:pt idx="7">
                  <c:v>0.66</c:v>
                </c:pt>
                <c:pt idx="8">
                  <c:v>#N/A</c:v>
                </c:pt>
                <c:pt idx="9">
                  <c:v>0.45</c:v>
                </c:pt>
              </c:numCache>
            </c:numRef>
          </c:val>
          <c:extLst>
            <c:ext xmlns:c16="http://schemas.microsoft.com/office/drawing/2014/chart" uri="{C3380CC4-5D6E-409C-BE32-E72D297353CC}">
              <c16:uniqueId val="{00000005-41B3-44BE-9E58-8608C1FC7268}"/>
            </c:ext>
          </c:extLst>
        </c:ser>
        <c:ser>
          <c:idx val="6"/>
          <c:order val="6"/>
          <c:tx>
            <c:strRef>
              <c:f>データシート!$A$33</c:f>
              <c:strCache>
                <c:ptCount val="1"/>
                <c:pt idx="0">
                  <c:v>岡山市工業用水道事業会計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0.5</c:v>
                </c:pt>
                <c:pt idx="4">
                  <c:v>#N/A</c:v>
                </c:pt>
                <c:pt idx="5">
                  <c:v>0.56999999999999995</c:v>
                </c:pt>
                <c:pt idx="6">
                  <c:v>#N/A</c:v>
                </c:pt>
                <c:pt idx="7">
                  <c:v>0.56000000000000005</c:v>
                </c:pt>
                <c:pt idx="8">
                  <c:v>#N/A</c:v>
                </c:pt>
                <c:pt idx="9">
                  <c:v>0.53</c:v>
                </c:pt>
              </c:numCache>
            </c:numRef>
          </c:val>
          <c:extLst>
            <c:ext xmlns:c16="http://schemas.microsoft.com/office/drawing/2014/chart" uri="{C3380CC4-5D6E-409C-BE32-E72D297353CC}">
              <c16:uniqueId val="{00000006-41B3-44BE-9E58-8608C1FC7268}"/>
            </c:ext>
          </c:extLst>
        </c:ser>
        <c:ser>
          <c:idx val="7"/>
          <c:order val="7"/>
          <c:tx>
            <c:strRef>
              <c:f>データシート!$A$34</c:f>
              <c:strCache>
                <c:ptCount val="1"/>
                <c:pt idx="0">
                  <c:v>岡山市市場事業会計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1.52</c:v>
                </c:pt>
                <c:pt idx="4">
                  <c:v>#N/A</c:v>
                </c:pt>
                <c:pt idx="5">
                  <c:v>1.62</c:v>
                </c:pt>
                <c:pt idx="6">
                  <c:v>#N/A</c:v>
                </c:pt>
                <c:pt idx="7">
                  <c:v>1.68</c:v>
                </c:pt>
                <c:pt idx="8">
                  <c:v>#N/A</c:v>
                </c:pt>
                <c:pt idx="9">
                  <c:v>1.72</c:v>
                </c:pt>
              </c:numCache>
            </c:numRef>
          </c:val>
          <c:extLst>
            <c:ext xmlns:c16="http://schemas.microsoft.com/office/drawing/2014/chart" uri="{C3380CC4-5D6E-409C-BE32-E72D297353CC}">
              <c16:uniqueId val="{00000007-41B3-44BE-9E58-8608C1FC7268}"/>
            </c:ext>
          </c:extLst>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4.91</c:v>
                </c:pt>
                <c:pt idx="2">
                  <c:v>#N/A</c:v>
                </c:pt>
                <c:pt idx="3">
                  <c:v>4.38</c:v>
                </c:pt>
                <c:pt idx="4">
                  <c:v>#N/A</c:v>
                </c:pt>
                <c:pt idx="5">
                  <c:v>4.08</c:v>
                </c:pt>
                <c:pt idx="6">
                  <c:v>#N/A</c:v>
                </c:pt>
                <c:pt idx="7">
                  <c:v>3.63</c:v>
                </c:pt>
                <c:pt idx="8">
                  <c:v>#N/A</c:v>
                </c:pt>
                <c:pt idx="9">
                  <c:v>4.47</c:v>
                </c:pt>
              </c:numCache>
            </c:numRef>
          </c:val>
          <c:extLst>
            <c:ext xmlns:c16="http://schemas.microsoft.com/office/drawing/2014/chart" uri="{C3380CC4-5D6E-409C-BE32-E72D297353CC}">
              <c16:uniqueId val="{00000008-41B3-44BE-9E58-8608C1FC72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6.25</c:v>
                </c:pt>
                <c:pt idx="2">
                  <c:v>#N/A</c:v>
                </c:pt>
                <c:pt idx="3">
                  <c:v>6.63</c:v>
                </c:pt>
                <c:pt idx="4">
                  <c:v>#N/A</c:v>
                </c:pt>
                <c:pt idx="5">
                  <c:v>4.95</c:v>
                </c:pt>
                <c:pt idx="6">
                  <c:v>#N/A</c:v>
                </c:pt>
                <c:pt idx="7">
                  <c:v>5.47</c:v>
                </c:pt>
                <c:pt idx="8">
                  <c:v>#N/A</c:v>
                </c:pt>
                <c:pt idx="9">
                  <c:v>6.51</c:v>
                </c:pt>
              </c:numCache>
            </c:numRef>
          </c:val>
          <c:extLst>
            <c:ext xmlns:c16="http://schemas.microsoft.com/office/drawing/2014/chart" uri="{C3380CC4-5D6E-409C-BE32-E72D297353CC}">
              <c16:uniqueId val="{00000009-41B3-44BE-9E58-8608C1FC72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30515</c:v>
                </c:pt>
                <c:pt idx="5">
                  <c:v>29979</c:v>
                </c:pt>
                <c:pt idx="8">
                  <c:v>29925</c:v>
                </c:pt>
                <c:pt idx="11">
                  <c:v>29696</c:v>
                </c:pt>
                <c:pt idx="14">
                  <c:v>30096</c:v>
                </c:pt>
              </c:numCache>
            </c:numRef>
          </c:val>
          <c:extLst>
            <c:ext xmlns:c16="http://schemas.microsoft.com/office/drawing/2014/chart" uri="{C3380CC4-5D6E-409C-BE32-E72D297353CC}">
              <c16:uniqueId val="{00000000-4683-48DE-8001-60160C04F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83-48DE-8001-60160C04F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1153</c:v>
                </c:pt>
                <c:pt idx="3">
                  <c:v>1101</c:v>
                </c:pt>
                <c:pt idx="6">
                  <c:v>1066</c:v>
                </c:pt>
                <c:pt idx="9">
                  <c:v>1037</c:v>
                </c:pt>
                <c:pt idx="12">
                  <c:v>1016</c:v>
                </c:pt>
              </c:numCache>
            </c:numRef>
          </c:val>
          <c:extLst>
            <c:ext xmlns:c16="http://schemas.microsoft.com/office/drawing/2014/chart" uri="{C3380CC4-5D6E-409C-BE32-E72D297353CC}">
              <c16:uniqueId val="{00000002-4683-48DE-8001-60160C04F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22</c:v>
                </c:pt>
                <c:pt idx="6">
                  <c:v>21</c:v>
                </c:pt>
                <c:pt idx="9">
                  <c:v>22</c:v>
                </c:pt>
                <c:pt idx="12">
                  <c:v>18</c:v>
                </c:pt>
              </c:numCache>
            </c:numRef>
          </c:val>
          <c:extLst>
            <c:ext xmlns:c16="http://schemas.microsoft.com/office/drawing/2014/chart" uri="{C3380CC4-5D6E-409C-BE32-E72D297353CC}">
              <c16:uniqueId val="{00000003-4683-48DE-8001-60160C04F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6214</c:v>
                </c:pt>
                <c:pt idx="3">
                  <c:v>6001</c:v>
                </c:pt>
                <c:pt idx="6">
                  <c:v>5860</c:v>
                </c:pt>
                <c:pt idx="9">
                  <c:v>5791</c:v>
                </c:pt>
                <c:pt idx="12">
                  <c:v>6114</c:v>
                </c:pt>
              </c:numCache>
            </c:numRef>
          </c:val>
          <c:extLst>
            <c:ext xmlns:c16="http://schemas.microsoft.com/office/drawing/2014/chart" uri="{C3380CC4-5D6E-409C-BE32-E72D297353CC}">
              <c16:uniqueId val="{00000004-4683-48DE-8001-60160C04F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3175</c:v>
                </c:pt>
                <c:pt idx="3">
                  <c:v>3333</c:v>
                </c:pt>
                <c:pt idx="6">
                  <c:v>3333</c:v>
                </c:pt>
                <c:pt idx="9">
                  <c:v>3333</c:v>
                </c:pt>
                <c:pt idx="12">
                  <c:v>3400</c:v>
                </c:pt>
              </c:numCache>
            </c:numRef>
          </c:val>
          <c:extLst>
            <c:ext xmlns:c16="http://schemas.microsoft.com/office/drawing/2014/chart" uri="{C3380CC4-5D6E-409C-BE32-E72D297353CC}">
              <c16:uniqueId val="{00000005-4683-48DE-8001-60160C04F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83-48DE-8001-60160C04F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29067</c:v>
                </c:pt>
                <c:pt idx="3">
                  <c:v>29255</c:v>
                </c:pt>
                <c:pt idx="6">
                  <c:v>29989</c:v>
                </c:pt>
                <c:pt idx="9">
                  <c:v>30996</c:v>
                </c:pt>
                <c:pt idx="12">
                  <c:v>29605</c:v>
                </c:pt>
              </c:numCache>
            </c:numRef>
          </c:val>
          <c:extLst>
            <c:ext xmlns:c16="http://schemas.microsoft.com/office/drawing/2014/chart" uri="{C3380CC4-5D6E-409C-BE32-E72D297353CC}">
              <c16:uniqueId val="{00000007-4683-48DE-8001-60160C04F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9119</c:v>
                </c:pt>
                <c:pt idx="2">
                  <c:v>#N/A</c:v>
                </c:pt>
                <c:pt idx="3">
                  <c:v>#N/A</c:v>
                </c:pt>
                <c:pt idx="4">
                  <c:v>9733</c:v>
                </c:pt>
                <c:pt idx="5">
                  <c:v>#N/A</c:v>
                </c:pt>
                <c:pt idx="6">
                  <c:v>#N/A</c:v>
                </c:pt>
                <c:pt idx="7">
                  <c:v>10344</c:v>
                </c:pt>
                <c:pt idx="8">
                  <c:v>#N/A</c:v>
                </c:pt>
                <c:pt idx="9">
                  <c:v>#N/A</c:v>
                </c:pt>
                <c:pt idx="10">
                  <c:v>11483</c:v>
                </c:pt>
                <c:pt idx="11">
                  <c:v>#N/A</c:v>
                </c:pt>
                <c:pt idx="12">
                  <c:v>#N/A</c:v>
                </c:pt>
                <c:pt idx="13">
                  <c:v>10057</c:v>
                </c:pt>
                <c:pt idx="14">
                  <c:v>#N/A</c:v>
                </c:pt>
              </c:numCache>
            </c:numRef>
          </c:val>
          <c:smooth val="0"/>
          <c:extLst>
            <c:ext xmlns:c16="http://schemas.microsoft.com/office/drawing/2014/chart" uri="{C3380CC4-5D6E-409C-BE32-E72D297353CC}">
              <c16:uniqueId val="{00000008-4683-48DE-8001-60160C04F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387164</c:v>
                </c:pt>
                <c:pt idx="5">
                  <c:v>401717</c:v>
                </c:pt>
                <c:pt idx="8">
                  <c:v>407644</c:v>
                </c:pt>
                <c:pt idx="11">
                  <c:v>410304</c:v>
                </c:pt>
                <c:pt idx="14">
                  <c:v>413925</c:v>
                </c:pt>
              </c:numCache>
            </c:numRef>
          </c:val>
          <c:extLst>
            <c:ext xmlns:c16="http://schemas.microsoft.com/office/drawing/2014/chart" uri="{C3380CC4-5D6E-409C-BE32-E72D297353CC}">
              <c16:uniqueId val="{00000000-89E1-4DCD-994C-17890456B3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66437</c:v>
                </c:pt>
                <c:pt idx="5">
                  <c:v>68792</c:v>
                </c:pt>
                <c:pt idx="8">
                  <c:v>69819</c:v>
                </c:pt>
                <c:pt idx="11">
                  <c:v>70210</c:v>
                </c:pt>
                <c:pt idx="14">
                  <c:v>73427</c:v>
                </c:pt>
              </c:numCache>
            </c:numRef>
          </c:val>
          <c:extLst>
            <c:ext xmlns:c16="http://schemas.microsoft.com/office/drawing/2014/chart" uri="{C3380CC4-5D6E-409C-BE32-E72D297353CC}">
              <c16:uniqueId val="{00000001-89E1-4DCD-994C-17890456B3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82649</c:v>
                </c:pt>
                <c:pt idx="5">
                  <c:v>97448</c:v>
                </c:pt>
                <c:pt idx="8">
                  <c:v>103745</c:v>
                </c:pt>
                <c:pt idx="11">
                  <c:v>105775</c:v>
                </c:pt>
                <c:pt idx="14">
                  <c:v>102273</c:v>
                </c:pt>
              </c:numCache>
            </c:numRef>
          </c:val>
          <c:extLst>
            <c:ext xmlns:c16="http://schemas.microsoft.com/office/drawing/2014/chart" uri="{C3380CC4-5D6E-409C-BE32-E72D297353CC}">
              <c16:uniqueId val="{00000002-89E1-4DCD-994C-17890456B3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E1-4DCD-994C-17890456B3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E1-4DCD-994C-17890456B3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356</c:v>
                </c:pt>
                <c:pt idx="3">
                  <c:v>2</c:v>
                </c:pt>
                <c:pt idx="6">
                  <c:v>3</c:v>
                </c:pt>
                <c:pt idx="9">
                  <c:v>12</c:v>
                </c:pt>
                <c:pt idx="12">
                  <c:v>0</c:v>
                </c:pt>
              </c:numCache>
            </c:numRef>
          </c:val>
          <c:extLst>
            <c:ext xmlns:c16="http://schemas.microsoft.com/office/drawing/2014/chart" uri="{C3380CC4-5D6E-409C-BE32-E72D297353CC}">
              <c16:uniqueId val="{00000005-89E1-4DCD-994C-17890456B3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56832</c:v>
                </c:pt>
                <c:pt idx="3">
                  <c:v>56281</c:v>
                </c:pt>
                <c:pt idx="6">
                  <c:v>53994</c:v>
                </c:pt>
                <c:pt idx="9">
                  <c:v>55900</c:v>
                </c:pt>
                <c:pt idx="12">
                  <c:v>55583</c:v>
                </c:pt>
              </c:numCache>
            </c:numRef>
          </c:val>
          <c:extLst>
            <c:ext xmlns:c16="http://schemas.microsoft.com/office/drawing/2014/chart" uri="{C3380CC4-5D6E-409C-BE32-E72D297353CC}">
              <c16:uniqueId val="{00000006-89E1-4DCD-994C-17890456B3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c:v>
                </c:pt>
                <c:pt idx="3">
                  <c:v>122</c:v>
                </c:pt>
                <c:pt idx="6">
                  <c:v>112</c:v>
                </c:pt>
                <c:pt idx="9">
                  <c:v>97</c:v>
                </c:pt>
                <c:pt idx="12">
                  <c:v>87</c:v>
                </c:pt>
              </c:numCache>
            </c:numRef>
          </c:val>
          <c:extLst>
            <c:ext xmlns:c16="http://schemas.microsoft.com/office/drawing/2014/chart" uri="{C3380CC4-5D6E-409C-BE32-E72D297353CC}">
              <c16:uniqueId val="{00000007-89E1-4DCD-994C-17890456B3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92894</c:v>
                </c:pt>
                <c:pt idx="3">
                  <c:v>92410</c:v>
                </c:pt>
                <c:pt idx="6">
                  <c:v>90229</c:v>
                </c:pt>
                <c:pt idx="9">
                  <c:v>85647</c:v>
                </c:pt>
                <c:pt idx="12">
                  <c:v>87200</c:v>
                </c:pt>
              </c:numCache>
            </c:numRef>
          </c:val>
          <c:extLst>
            <c:ext xmlns:c16="http://schemas.microsoft.com/office/drawing/2014/chart" uri="{C3380CC4-5D6E-409C-BE32-E72D297353CC}">
              <c16:uniqueId val="{00000008-89E1-4DCD-994C-17890456B3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14750</c:v>
                </c:pt>
                <c:pt idx="3">
                  <c:v>14453</c:v>
                </c:pt>
                <c:pt idx="6">
                  <c:v>13915</c:v>
                </c:pt>
                <c:pt idx="9">
                  <c:v>13777</c:v>
                </c:pt>
                <c:pt idx="12">
                  <c:v>13899</c:v>
                </c:pt>
              </c:numCache>
            </c:numRef>
          </c:val>
          <c:extLst>
            <c:ext xmlns:c16="http://schemas.microsoft.com/office/drawing/2014/chart" uri="{C3380CC4-5D6E-409C-BE32-E72D297353CC}">
              <c16:uniqueId val="{00000009-89E1-4DCD-994C-17890456B3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363236</c:v>
                </c:pt>
                <c:pt idx="3">
                  <c:v>372560</c:v>
                </c:pt>
                <c:pt idx="6">
                  <c:v>377959</c:v>
                </c:pt>
                <c:pt idx="9">
                  <c:v>372071</c:v>
                </c:pt>
                <c:pt idx="12">
                  <c:v>371390</c:v>
                </c:pt>
              </c:numCache>
            </c:numRef>
          </c:val>
          <c:extLst>
            <c:ext xmlns:c16="http://schemas.microsoft.com/office/drawing/2014/chart" uri="{C3380CC4-5D6E-409C-BE32-E72D297353CC}">
              <c16:uniqueId val="{0000000A-89E1-4DCD-994C-17890456B3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E1-4DCD-994C-17890456B3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22840</c:v>
                </c:pt>
                <c:pt idx="1">
                  <c:v>21047</c:v>
                </c:pt>
                <c:pt idx="2">
                  <c:v>21893</c:v>
                </c:pt>
              </c:numCache>
            </c:numRef>
          </c:val>
          <c:extLst>
            <c:ext xmlns:c16="http://schemas.microsoft.com/office/drawing/2014/chart" uri="{C3380CC4-5D6E-409C-BE32-E72D297353CC}">
              <c16:uniqueId val="{00000000-6A3A-4FF5-987F-C811E2364A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1529</c:v>
                </c:pt>
                <c:pt idx="1">
                  <c:v>1584</c:v>
                </c:pt>
                <c:pt idx="2">
                  <c:v>2953</c:v>
                </c:pt>
              </c:numCache>
            </c:numRef>
          </c:val>
          <c:extLst>
            <c:ext xmlns:c16="http://schemas.microsoft.com/office/drawing/2014/chart" uri="{C3380CC4-5D6E-409C-BE32-E72D297353CC}">
              <c16:uniqueId val="{00000001-6A3A-4FF5-987F-C811E2364A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41536</c:v>
                </c:pt>
                <c:pt idx="1">
                  <c:v>45317</c:v>
                </c:pt>
                <c:pt idx="2">
                  <c:v>41582</c:v>
                </c:pt>
              </c:numCache>
            </c:numRef>
          </c:val>
          <c:extLst>
            <c:ext xmlns:c16="http://schemas.microsoft.com/office/drawing/2014/chart" uri="{C3380CC4-5D6E-409C-BE32-E72D297353CC}">
              <c16:uniqueId val="{00000002-6A3A-4FF5-987F-C811E2364A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元利償還金等は、満期一括償還地方債に係る年度割相当額が増えた一方、地方道路等整備事業などの地方債償還額の減に伴う元利償還金の減などにより減少しています。</a:t>
          </a:r>
        </a:p>
        <a:p>
          <a:r>
            <a:rPr kumimoji="1" lang="ja-JP" altLang="en-US" sz="1400">
              <a:latin typeface="ＭＳ ゴシック" pitchFamily="49" charset="-128"/>
              <a:ea typeface="ＭＳ ゴシック" pitchFamily="49" charset="-128"/>
            </a:rPr>
            <a:t>　元利償還金等から控除される算入公債費等は、元利償還金等に係る都市計画税等の特定財源の増により増加しています。　</a:t>
          </a:r>
        </a:p>
        <a:p>
          <a:r>
            <a:rPr kumimoji="1" lang="ja-JP" altLang="en-US" sz="1400">
              <a:latin typeface="ＭＳ ゴシック" pitchFamily="49" charset="-128"/>
              <a:ea typeface="ＭＳ ゴシック" pitchFamily="49" charset="-128"/>
            </a:rPr>
            <a:t>　引き続き建設事業の重点化や進度調整、交付税措置が有利な起債の活用により、健全な実質公債費比率の維持に努めていきます。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減債基金積立不足額を生じることなく着実な積立を実施しております。減債基金残高及び減債基金積立相当額は、平成</a:t>
          </a:r>
          <a:r>
            <a:rPr kumimoji="1" lang="en-US" altLang="ja-JP" sz="1100">
              <a:latin typeface="ＭＳ ゴシック" pitchFamily="49" charset="-128"/>
              <a:ea typeface="ＭＳ ゴシック" pitchFamily="49" charset="-128"/>
            </a:rPr>
            <a:t>21</a:t>
          </a:r>
          <a:r>
            <a:rPr kumimoji="1" lang="ja-JP" altLang="en-US" sz="1100">
              <a:latin typeface="ＭＳ ゴシック" pitchFamily="49" charset="-128"/>
              <a:ea typeface="ＭＳ ゴシック" pitchFamily="49" charset="-128"/>
            </a:rPr>
            <a:t>年度以降の市場公募債発行に伴い増加傾向です。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令和６年度については、交付税算入の多い有利な財源の活用や基金の増などにより、令和５年度に引き続き充当可能財源が将来負担を上回っております。</a:t>
          </a:r>
        </a:p>
        <a:p>
          <a:r>
            <a:rPr kumimoji="1" lang="ja-JP" altLang="en-US" sz="1400">
              <a:latin typeface="ＭＳ ゴシック" pitchFamily="49" charset="-128"/>
              <a:ea typeface="ＭＳ ゴシック" pitchFamily="49" charset="-128"/>
            </a:rPr>
            <a:t>　将来世代に負担を先送りすることのないよう、引き続き健全な財政運営に努めていきます。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・市税収入の大幅な減収や災害への対応等に必要となる財源として一定程度の財政調整基金を維持していくとともに、それぞれ個々の資金使途目的に合わせて特定目的基金の運用を図っていきます。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・学校教育施設等整備基金：学校教育設備等を整備する財源に充てるため。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・地域福祉基金：在宅福祉事業、その他の地域福祉の充実に寄与する事業に要する経費の財源に充てるため。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・公共施設等整備基金：公共施設の整備等のための事業の財源に充てていく予定です。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・庁舎整備基金：今後、新庁舎整備事業の進捗に従い取り崩して事業の財源に充てていく予定です。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・第六次総合計画に基づく施策等の実施のため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・今後も市税収入の大幅な減少や災害への備え等のため、一定程度の残高を維持していくように努めます。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運用利子や臨時財政対策債償還基金費等の積立によるもの。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今後、公債費の増加が見込まれており、公債費の負担軽減に活用していく予定です。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や固定資産税の増等により基準財政収入額が増加し、また、物価高への対応や社会保障関係費等の増により基準財政需要額も増加したことにより、令和６年度の財政力指数は前年度から横ばいとなりま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類似団体の平均値を下回って推移しており、引き続き市税収入等の確保に努め、財政力の強化を図ります。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令和６年度は、給与改定費による普通交付税の増など経常一般財源の増がありましたが、給与改定や定年延長に伴う人件費、子ども医療費助成や障害者支援に要する経常経費の増などにより前年度から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類似団体と比較しても良好な水準を維持しており、引き続き、経常的経費の見直しなど、行財政改革に取り組み、歳出の徹底的な見直しを行います。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75946</xdr:rowOff>
    </xdr:from>
    <xdr:to>
      <xdr:col>23</xdr:col>
      <xdr:colOff>133350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34396"/>
          <a:ext cx="0" cy="1100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162323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7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75946</xdr:rowOff>
    </xdr:from>
    <xdr:to>
      <xdr:col>24</xdr:col>
      <xdr:colOff>12700</xdr:colOff>
      <xdr:row>61</xdr:row>
      <xdr:rowOff>75946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3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39624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6367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5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61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128524</xdr:rowOff>
    </xdr:from>
    <xdr:to>
      <xdr:col>19</xdr:col>
      <xdr:colOff>184150</xdr:colOff>
      <xdr:row>65</xdr:row>
      <xdr:rowOff>58674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27686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9360"/>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61</xdr:row>
      <xdr:rowOff>153162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936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133604</xdr:rowOff>
    </xdr:from>
    <xdr:to>
      <xdr:col>11</xdr:col>
      <xdr:colOff>82550</xdr:colOff>
      <xdr:row>63</xdr:row>
      <xdr:rowOff>63754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人件費、物件費等の人口１人当たりの金額は、</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類似団体内平均値と同等の水準で推移していましたが、</a:t>
          </a:r>
          <a:r>
            <a:rPr kumimoji="1" lang="ja-JP" altLang="en-US" sz="1300">
              <a:latin typeface="ＭＳ Ｐゴシック" panose="020B0600070205080204" pitchFamily="50" charset="-128"/>
              <a:ea typeface="ＭＳ Ｐゴシック" panose="020B0600070205080204" pitchFamily="50" charset="-128"/>
            </a:rPr>
            <a:t>令和６年度は、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コロナワクチン接種体制確保に係る事業費の減少等があった一方で、学校給食費の公会計化に伴う事業費の増加などにより、類似団体内平均値を上回りました。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28787</xdr:rowOff>
    </xdr:from>
    <xdr:to>
      <xdr:col>23</xdr:col>
      <xdr:colOff>133350</xdr:colOff>
      <xdr:row>86</xdr:row>
      <xdr:rowOff>19679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59137"/>
          <a:ext cx="838200" cy="5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28787</xdr:rowOff>
    </xdr:from>
    <xdr:to>
      <xdr:col>19</xdr:col>
      <xdr:colOff>133350</xdr:colOff>
      <xdr:row>84</xdr:row>
      <xdr:rowOff>30510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59137"/>
          <a:ext cx="889000" cy="17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64605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9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32091</xdr:rowOff>
    </xdr:from>
    <xdr:to>
      <xdr:col>15</xdr:col>
      <xdr:colOff>82550</xdr:colOff>
      <xdr:row>84</xdr:row>
      <xdr:rowOff>30510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0991"/>
          <a:ext cx="889000" cy="3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138235</xdr:rowOff>
    </xdr:from>
    <xdr:to>
      <xdr:col>11</xdr:col>
      <xdr:colOff>31750</xdr:colOff>
      <xdr:row>82</xdr:row>
      <xdr:rowOff>32091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4235"/>
          <a:ext cx="889000" cy="2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140329</xdr:rowOff>
    </xdr:from>
    <xdr:to>
      <xdr:col>23</xdr:col>
      <xdr:colOff>184150</xdr:colOff>
      <xdr:row>86</xdr:row>
      <xdr:rowOff>70479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1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112406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8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149437</xdr:rowOff>
    </xdr:from>
    <xdr:to>
      <xdr:col>19</xdr:col>
      <xdr:colOff>184150</xdr:colOff>
      <xdr:row>83</xdr:row>
      <xdr:rowOff>79587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89764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151160</xdr:rowOff>
    </xdr:from>
    <xdr:to>
      <xdr:col>15</xdr:col>
      <xdr:colOff>133350</xdr:colOff>
      <xdr:row>84</xdr:row>
      <xdr:rowOff>81310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91487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152741</xdr:rowOff>
    </xdr:from>
    <xdr:to>
      <xdr:col>11</xdr:col>
      <xdr:colOff>82550</xdr:colOff>
      <xdr:row>82</xdr:row>
      <xdr:rowOff>82891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93068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87435</xdr:rowOff>
    </xdr:from>
    <xdr:to>
      <xdr:col>7</xdr:col>
      <xdr:colOff>31750</xdr:colOff>
      <xdr:row>81</xdr:row>
      <xdr:rowOff>17585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令和４年度から高齢層職員の昇給停止措置を実施し、国家公務員に準じた昇給制度としていますが、複数の経験年数区分において、経験年数の長い職員の割合が大きくなっており、各区分の平均給与月額を押し上げる等により、令和６年度（令和６年４月１日時点）のラスパイレス指数は</a:t>
          </a:r>
          <a:r>
            <a:rPr kumimoji="1" lang="en-US" altLang="ja-JP" sz="1300">
              <a:latin typeface="ＭＳ Ｐゴシック" panose="020B0600070205080204" pitchFamily="50" charset="-128"/>
              <a:ea typeface="ＭＳ Ｐゴシック" panose="020B0600070205080204" pitchFamily="50" charset="-128"/>
            </a:rPr>
            <a:t>101.6</a:t>
          </a:r>
          <a:r>
            <a:rPr kumimoji="1" lang="ja-JP" altLang="en-US" sz="1300">
              <a:latin typeface="ＭＳ Ｐゴシック" panose="020B0600070205080204" pitchFamily="50" charset="-128"/>
              <a:ea typeface="ＭＳ Ｐゴシック" panose="020B0600070205080204" pitchFamily="50" charset="-128"/>
            </a:rPr>
            <a:t>で、前年度の指数から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上昇しました。</a:t>
          </a:r>
        </a:p>
        <a:p>
          <a:r>
            <a:rPr kumimoji="1" lang="ja-JP" altLang="en-US" sz="1300">
              <a:latin typeface="ＭＳ Ｐゴシック" panose="020B0600070205080204" pitchFamily="50" charset="-128"/>
              <a:ea typeface="ＭＳ Ｐゴシック" panose="020B0600070205080204" pitchFamily="50" charset="-128"/>
            </a:rPr>
            <a:t>　今後も本市の人事委員会からの勧告及び報告を踏まえ、国家公務員の給与制度との均衡を図っていきます。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18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方針」（令和３～７年度）に基づき、中長期的な職員数抑制の方向を維持した上で、行政の合理化・効率化を図りながら、施策の重要度・優先度等を勘案したメリハリのある人員の再配置により適正な定員管理に取り組んできました。引き続き、適正な定員管理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64</xdr:row>
      <xdr:rowOff>121412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6043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29718</xdr:rowOff>
    </xdr:from>
    <xdr:to>
      <xdr:col>77</xdr:col>
      <xdr:colOff>44450</xdr:colOff>
      <xdr:row>64</xdr:row>
      <xdr:rowOff>87630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25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762</xdr:rowOff>
    </xdr:from>
    <xdr:to>
      <xdr:col>72</xdr:col>
      <xdr:colOff>203200</xdr:colOff>
      <xdr:row>64</xdr:row>
      <xdr:rowOff>29718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7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143256</xdr:rowOff>
    </xdr:from>
    <xdr:to>
      <xdr:col>68</xdr:col>
      <xdr:colOff>152400</xdr:colOff>
      <xdr:row>64</xdr:row>
      <xdr:rowOff>762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446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70612</xdr:rowOff>
    </xdr:from>
    <xdr:to>
      <xdr:col>81</xdr:col>
      <xdr:colOff>95250</xdr:colOff>
      <xdr:row>65</xdr:row>
      <xdr:rowOff>762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42689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150368</xdr:rowOff>
    </xdr:from>
    <xdr:to>
      <xdr:col>73</xdr:col>
      <xdr:colOff>44450</xdr:colOff>
      <xdr:row>64</xdr:row>
      <xdr:rowOff>80518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65295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121412</xdr:rowOff>
    </xdr:from>
    <xdr:to>
      <xdr:col>68</xdr:col>
      <xdr:colOff>203200</xdr:colOff>
      <xdr:row>64</xdr:row>
      <xdr:rowOff>51562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36339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92456</xdr:rowOff>
    </xdr:from>
    <xdr:to>
      <xdr:col>64</xdr:col>
      <xdr:colOff>152400</xdr:colOff>
      <xdr:row>64</xdr:row>
      <xdr:rowOff>22606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7383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令和６年度は、借入額の増加により元利償還金が増加しましたが、概ね横ばいとなりました。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類似団体平均を下回っていますが、市有施設の更新・長寿命化などの事業量が増加することが見込まれるため、引き続き留意します。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313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地方債の現在高の減少や交付税算入の多い市債等の有利な財源の活用等により、令和元年度以降、充当可能財源が将来負担額を上回っています。</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４年度は消防団員の年額報酬改定に伴う増等により増加しました。また、令和５年度は、退職手当の減等により低下しましたが、令和６年度は、給与改定や定年延長に伴う増等により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ポイント上回っており、今後も人件費の抑制に努めます。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169863</xdr:rowOff>
    </xdr:from>
    <xdr:to>
      <xdr:col>24</xdr:col>
      <xdr:colOff>25400</xdr:colOff>
      <xdr:row>39</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84963"/>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169863</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849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42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40</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42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119063</xdr:rowOff>
    </xdr:from>
    <xdr:to>
      <xdr:col>24</xdr:col>
      <xdr:colOff>76200</xdr:colOff>
      <xdr:row>40</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91140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119063</xdr:rowOff>
    </xdr:from>
    <xdr:to>
      <xdr:col>20</xdr:col>
      <xdr:colOff>38100</xdr:colOff>
      <xdr:row>39</xdr:row>
      <xdr:rowOff>49213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33990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2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物件費は、学校給食費の公会計化に要する経費の増等により経常経費充当一般財源が増加したため、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ポイント低くなっており、引き続き業務の見直しや効率化等により、経費の節減を図っていきます。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130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167821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2170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13</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1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27214</xdr:rowOff>
    </xdr:from>
    <xdr:to>
      <xdr:col>82</xdr:col>
      <xdr:colOff>158750</xdr:colOff>
      <xdr:row>14</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43741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108857</xdr:rowOff>
    </xdr:from>
    <xdr:to>
      <xdr:col>69</xdr:col>
      <xdr:colOff>142875</xdr:colOff>
      <xdr:row>13</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49184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年度以降増加傾向にあり、要因としては障害者総合支援法による訓練等給付費や、施設型給付費、介護給付費の増等によるものです。</a:t>
          </a:r>
        </a:p>
        <a:p>
          <a:r>
            <a:rPr kumimoji="1" lang="ja-JP" altLang="en-US" sz="1300">
              <a:latin typeface="ＭＳ Ｐゴシック" panose="020B0600070205080204" pitchFamily="50" charset="-128"/>
              <a:ea typeface="ＭＳ Ｐゴシック" panose="020B0600070205080204" pitchFamily="50" charset="-128"/>
            </a:rPr>
            <a:t>　令和６年度は、子どものための教育・保育給付費や子ども医療費の増加等により、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12700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令和６年度は、介護保険費特別会計への繰出金の増等により、経常経費充当一般財源が増加しましたが、前年度から横ばいとなりました。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類似団体平均値と同水準を維持しています。</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補助費等は、下水道事業会計負担金の増等により、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類似団体と比較すると、類似団体内平均値よりも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35560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19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公債費は、過去の区画整理事業に伴う地方道路等整備事業などの償還額の減により、減少しました。</a:t>
          </a:r>
        </a:p>
        <a:p>
          <a:r>
            <a:rPr kumimoji="1" lang="ja-JP" altLang="en-US" sz="1300">
              <a:latin typeface="ＭＳ Ｐゴシック" panose="020B0600070205080204" pitchFamily="50" charset="-128"/>
              <a:ea typeface="ＭＳ Ｐゴシック" panose="020B0600070205080204" pitchFamily="50" charset="-128"/>
            </a:rPr>
            <a:t>　令和６年度の公債費全体としては前年より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類似団体平均を下回っていますが、市有施設の更新・長寿命化などの事業量が増加することが見込まれるため、引き続き留意します。</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37193</xdr:rowOff>
    </xdr:from>
    <xdr:to>
      <xdr:col>24</xdr:col>
      <xdr:colOff>25400</xdr:colOff>
      <xdr:row>76</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895943"/>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61686</xdr:rowOff>
    </xdr:from>
    <xdr:to>
      <xdr:col>19</xdr:col>
      <xdr:colOff>187325</xdr:colOff>
      <xdr:row>76</xdr:row>
      <xdr:rowOff>110671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091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61686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2993915"/>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135165</xdr:rowOff>
    </xdr:from>
    <xdr:to>
      <xdr:col>11</xdr:col>
      <xdr:colOff>9525</xdr:colOff>
      <xdr:row>76</xdr:row>
      <xdr:rowOff>110671</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157843</xdr:rowOff>
    </xdr:from>
    <xdr:to>
      <xdr:col>24</xdr:col>
      <xdr:colOff>76200</xdr:colOff>
      <xdr:row>75</xdr:row>
      <xdr:rowOff>87993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10886</xdr:rowOff>
    </xdr:from>
    <xdr:to>
      <xdr:col>15</xdr:col>
      <xdr:colOff>149225</xdr:colOff>
      <xdr:row>76</xdr:row>
      <xdr:rowOff>112486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令和６年度は、給与改定や定年延長に伴う人件費や子どものための教育・保育給付費や子ども医療費の扶助費の増等により経常経費充当一般財源が増加したため、</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ポイント上昇しました。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類似団体内平均値を下回る水準を維持しています。</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155575</xdr:rowOff>
    </xdr:from>
    <xdr:to>
      <xdr:col>82</xdr:col>
      <xdr:colOff>107950</xdr:colOff>
      <xdr:row>81</xdr:row>
      <xdr:rowOff>41275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3014325"/>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13352</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41275</xdr:rowOff>
    </xdr:from>
    <xdr:to>
      <xdr:col>82</xdr:col>
      <xdr:colOff>196850</xdr:colOff>
      <xdr:row>81</xdr:row>
      <xdr:rowOff>41275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70502</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75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155575</xdr:rowOff>
    </xdr:from>
    <xdr:to>
      <xdr:col>82</xdr:col>
      <xdr:colOff>196850</xdr:colOff>
      <xdr:row>75</xdr:row>
      <xdr:rowOff>155575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301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76</xdr:row>
      <xdr:rowOff>98425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8714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86377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45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75</xdr:row>
      <xdr:rowOff>12700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83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85725</xdr:rowOff>
    </xdr:from>
    <xdr:to>
      <xdr:col>78</xdr:col>
      <xdr:colOff>120650</xdr:colOff>
      <xdr:row>78</xdr:row>
      <xdr:rowOff>15875</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652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xdr:rowOff>
    </xdr:from>
    <xdr:to>
      <xdr:col>73</xdr:col>
      <xdr:colOff>180975</xdr:colOff>
      <xdr:row>74</xdr:row>
      <xdr:rowOff>146050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28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57150</xdr:rowOff>
    </xdr:from>
    <xdr:to>
      <xdr:col>74</xdr:col>
      <xdr:colOff>31750</xdr:colOff>
      <xdr:row>77</xdr:row>
      <xdr:rowOff>158750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xdr:rowOff>
    </xdr:from>
    <xdr:to>
      <xdr:col>69</xdr:col>
      <xdr:colOff>92075</xdr:colOff>
      <xdr:row>75</xdr:row>
      <xdr:rowOff>69850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285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85725</xdr:rowOff>
    </xdr:from>
    <xdr:to>
      <xdr:col>69</xdr:col>
      <xdr:colOff>142875</xdr:colOff>
      <xdr:row>76</xdr:row>
      <xdr:rowOff>15875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652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127652</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9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95250</xdr:rowOff>
    </xdr:from>
    <xdr:to>
      <xdr:col>74</xdr:col>
      <xdr:colOff>31750</xdr:colOff>
      <xdr:row>75</xdr:row>
      <xdr:rowOff>25400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35577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133350</xdr:rowOff>
    </xdr:from>
    <xdr:to>
      <xdr:col>69</xdr:col>
      <xdr:colOff>142875</xdr:colOff>
      <xdr:row>73</xdr:row>
      <xdr:rowOff>63500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73677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5265</xdr:rowOff>
    </xdr:from>
    <xdr:to>
      <xdr:col>29</xdr:col>
      <xdr:colOff>127000</xdr:colOff>
      <xdr:row>14</xdr:row>
      <xdr:rowOff>157088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53190"/>
          <a:ext cx="647700" cy="151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157088</xdr:rowOff>
    </xdr:from>
    <xdr:to>
      <xdr:col>26</xdr:col>
      <xdr:colOff>50800</xdr:colOff>
      <xdr:row>15</xdr:row>
      <xdr:rowOff>37432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05013"/>
          <a:ext cx="698500" cy="5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37432</xdr:rowOff>
    </xdr:from>
    <xdr:to>
      <xdr:col>22</xdr:col>
      <xdr:colOff>114300</xdr:colOff>
      <xdr:row>15</xdr:row>
      <xdr:rowOff>71657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6807"/>
          <a:ext cx="698500" cy="34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71657</xdr:rowOff>
    </xdr:from>
    <xdr:to>
      <xdr:col>18</xdr:col>
      <xdr:colOff>177800</xdr:colOff>
      <xdr:row>15</xdr:row>
      <xdr:rowOff>89553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1032"/>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125915</xdr:rowOff>
    </xdr:from>
    <xdr:to>
      <xdr:col>29</xdr:col>
      <xdr:colOff>177800</xdr:colOff>
      <xdr:row>14</xdr:row>
      <xdr:rowOff>56065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02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142442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4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106288</xdr:rowOff>
    </xdr:from>
    <xdr:to>
      <xdr:col>26</xdr:col>
      <xdr:colOff>101600</xdr:colOff>
      <xdr:row>15</xdr:row>
      <xdr:rowOff>36438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54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46615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2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158082</xdr:rowOff>
    </xdr:from>
    <xdr:to>
      <xdr:col>22</xdr:col>
      <xdr:colOff>165100</xdr:colOff>
      <xdr:row>15</xdr:row>
      <xdr:rowOff>88232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98409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20857</xdr:rowOff>
    </xdr:from>
    <xdr:to>
      <xdr:col>19</xdr:col>
      <xdr:colOff>38100</xdr:colOff>
      <xdr:row>15</xdr:row>
      <xdr:rowOff>122457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132634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38753</xdr:rowOff>
    </xdr:from>
    <xdr:to>
      <xdr:col>15</xdr:col>
      <xdr:colOff>101600</xdr:colOff>
      <xdr:row>15</xdr:row>
      <xdr:rowOff>140353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150530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137254</xdr:rowOff>
    </xdr:from>
    <xdr:to>
      <xdr:col>29</xdr:col>
      <xdr:colOff>127000</xdr:colOff>
      <xdr:row>35</xdr:row>
      <xdr:rowOff>201948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47604"/>
          <a:ext cx="647700" cy="64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137254</xdr:rowOff>
    </xdr:from>
    <xdr:to>
      <xdr:col>26</xdr:col>
      <xdr:colOff>50800</xdr:colOff>
      <xdr:row>35</xdr:row>
      <xdr:rowOff>192805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47604"/>
          <a:ext cx="698500" cy="5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192805</xdr:rowOff>
    </xdr:from>
    <xdr:to>
      <xdr:col>22</xdr:col>
      <xdr:colOff>114300</xdr:colOff>
      <xdr:row>35</xdr:row>
      <xdr:rowOff>222882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03155"/>
          <a:ext cx="698500" cy="30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222882</xdr:rowOff>
    </xdr:from>
    <xdr:to>
      <xdr:col>18</xdr:col>
      <xdr:colOff>177800</xdr:colOff>
      <xdr:row>35</xdr:row>
      <xdr:rowOff>253514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33232"/>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151148</xdr:rowOff>
    </xdr:from>
    <xdr:to>
      <xdr:col>29</xdr:col>
      <xdr:colOff>177800</xdr:colOff>
      <xdr:row>35</xdr:row>
      <xdr:rowOff>252748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123225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3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86454</xdr:rowOff>
    </xdr:from>
    <xdr:to>
      <xdr:col>26</xdr:col>
      <xdr:colOff>101600</xdr:colOff>
      <xdr:row>35</xdr:row>
      <xdr:rowOff>188054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9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172831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8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142005</xdr:rowOff>
    </xdr:from>
    <xdr:to>
      <xdr:col>22</xdr:col>
      <xdr:colOff>165100</xdr:colOff>
      <xdr:row>35</xdr:row>
      <xdr:rowOff>243605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5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228382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3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172082</xdr:rowOff>
    </xdr:from>
    <xdr:to>
      <xdr:col>19</xdr:col>
      <xdr:colOff>38100</xdr:colOff>
      <xdr:row>35</xdr:row>
      <xdr:rowOff>273682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8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258459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6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202714</xdr:rowOff>
    </xdr:from>
    <xdr:to>
      <xdr:col>15</xdr:col>
      <xdr:colOff>101600</xdr:colOff>
      <xdr:row>35</xdr:row>
      <xdr:rowOff>304314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1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289091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44793</xdr:rowOff>
    </xdr:from>
    <xdr:to>
      <xdr:col>24</xdr:col>
      <xdr:colOff>63500</xdr:colOff>
      <xdr:row>34</xdr:row>
      <xdr:rowOff>8903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1193"/>
          <a:ext cx="838200" cy="3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141986</xdr:rowOff>
    </xdr:from>
    <xdr:to>
      <xdr:col>19</xdr:col>
      <xdr:colOff>177800</xdr:colOff>
      <xdr:row>34</xdr:row>
      <xdr:rowOff>8903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99836"/>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141986</xdr:rowOff>
    </xdr:from>
    <xdr:to>
      <xdr:col>15</xdr:col>
      <xdr:colOff>50800</xdr:colOff>
      <xdr:row>34</xdr:row>
      <xdr:rowOff>12674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9836"/>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12674</xdr:rowOff>
    </xdr:from>
    <xdr:to>
      <xdr:col>10</xdr:col>
      <xdr:colOff>114300</xdr:colOff>
      <xdr:row>34</xdr:row>
      <xdr:rowOff>39916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197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165443</xdr:rowOff>
    </xdr:from>
    <xdr:to>
      <xdr:col>24</xdr:col>
      <xdr:colOff>114300</xdr:colOff>
      <xdr:row>32</xdr:row>
      <xdr:rowOff>95593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16870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129553</xdr:rowOff>
    </xdr:from>
    <xdr:to>
      <xdr:col>20</xdr:col>
      <xdr:colOff>38100</xdr:colOff>
      <xdr:row>34</xdr:row>
      <xdr:rowOff>59703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76230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91186</xdr:rowOff>
    </xdr:from>
    <xdr:to>
      <xdr:col>15</xdr:col>
      <xdr:colOff>101600</xdr:colOff>
      <xdr:row>34</xdr:row>
      <xdr:rowOff>21336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37863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133324</xdr:rowOff>
    </xdr:from>
    <xdr:to>
      <xdr:col>10</xdr:col>
      <xdr:colOff>165100</xdr:colOff>
      <xdr:row>34</xdr:row>
      <xdr:rowOff>63474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80001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160566</xdr:rowOff>
    </xdr:from>
    <xdr:to>
      <xdr:col>6</xdr:col>
      <xdr:colOff>38100</xdr:colOff>
      <xdr:row>34</xdr:row>
      <xdr:rowOff>90716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107243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83510</xdr:rowOff>
    </xdr:from>
    <xdr:to>
      <xdr:col>24</xdr:col>
      <xdr:colOff>63500</xdr:colOff>
      <xdr:row>57</xdr:row>
      <xdr:rowOff>106370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132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162057</xdr:rowOff>
    </xdr:from>
    <xdr:to>
      <xdr:col>19</xdr:col>
      <xdr:colOff>177800</xdr:colOff>
      <xdr:row>57</xdr:row>
      <xdr:rowOff>106370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91807"/>
          <a:ext cx="889000" cy="2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162057</xdr:rowOff>
    </xdr:from>
    <xdr:to>
      <xdr:col>15</xdr:col>
      <xdr:colOff>50800</xdr:colOff>
      <xdr:row>57</xdr:row>
      <xdr:rowOff>134122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91807"/>
          <a:ext cx="889000" cy="3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134122</xdr:rowOff>
    </xdr:from>
    <xdr:to>
      <xdr:col>10</xdr:col>
      <xdr:colOff>114300</xdr:colOff>
      <xdr:row>59</xdr:row>
      <xdr:rowOff>35047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6772"/>
          <a:ext cx="889000" cy="2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32710</xdr:rowOff>
    </xdr:from>
    <xdr:to>
      <xdr:col>24</xdr:col>
      <xdr:colOff>114300</xdr:colOff>
      <xdr:row>55</xdr:row>
      <xdr:rowOff>134310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11137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55570</xdr:rowOff>
    </xdr:from>
    <xdr:to>
      <xdr:col>20</xdr:col>
      <xdr:colOff>38100</xdr:colOff>
      <xdr:row>57</xdr:row>
      <xdr:rowOff>157170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148297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111257</xdr:rowOff>
    </xdr:from>
    <xdr:to>
      <xdr:col>15</xdr:col>
      <xdr:colOff>101600</xdr:colOff>
      <xdr:row>56</xdr:row>
      <xdr:rowOff>41407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32534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3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83322</xdr:rowOff>
    </xdr:from>
    <xdr:to>
      <xdr:col>10</xdr:col>
      <xdr:colOff>165100</xdr:colOff>
      <xdr:row>58</xdr:row>
      <xdr:rowOff>13472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155697</xdr:rowOff>
    </xdr:from>
    <xdr:to>
      <xdr:col>6</xdr:col>
      <xdr:colOff>38100</xdr:colOff>
      <xdr:row>59</xdr:row>
      <xdr:rowOff>85847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76974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80918</xdr:rowOff>
    </xdr:from>
    <xdr:to>
      <xdr:col>24</xdr:col>
      <xdr:colOff>63500</xdr:colOff>
      <xdr:row>76</xdr:row>
      <xdr:rowOff>88429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1111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80918</xdr:rowOff>
    </xdr:from>
    <xdr:to>
      <xdr:col>19</xdr:col>
      <xdr:colOff>177800</xdr:colOff>
      <xdr:row>76</xdr:row>
      <xdr:rowOff>129032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11118"/>
          <a:ext cx="8890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129032</xdr:rowOff>
    </xdr:from>
    <xdr:to>
      <xdr:col>15</xdr:col>
      <xdr:colOff>50800</xdr:colOff>
      <xdr:row>77</xdr:row>
      <xdr:rowOff>14949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59232"/>
          <a:ext cx="889000" cy="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14949</xdr:rowOff>
    </xdr:from>
    <xdr:to>
      <xdr:col>10</xdr:col>
      <xdr:colOff>114300</xdr:colOff>
      <xdr:row>77</xdr:row>
      <xdr:rowOff>35742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16599"/>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37629</xdr:rowOff>
    </xdr:from>
    <xdr:to>
      <xdr:col>24</xdr:col>
      <xdr:colOff>114300</xdr:colOff>
      <xdr:row>76</xdr:row>
      <xdr:rowOff>139229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60505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1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30118</xdr:rowOff>
    </xdr:from>
    <xdr:to>
      <xdr:col>20</xdr:col>
      <xdr:colOff>38100</xdr:colOff>
      <xdr:row>76</xdr:row>
      <xdr:rowOff>131718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148244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83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78232</xdr:rowOff>
    </xdr:from>
    <xdr:to>
      <xdr:col>15</xdr:col>
      <xdr:colOff>101600</xdr:colOff>
      <xdr:row>77</xdr:row>
      <xdr:rowOff>8382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170959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20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135599</xdr:rowOff>
    </xdr:from>
    <xdr:to>
      <xdr:col>10</xdr:col>
      <xdr:colOff>165100</xdr:colOff>
      <xdr:row>77</xdr:row>
      <xdr:rowOff>65749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156392</xdr:rowOff>
    </xdr:from>
    <xdr:to>
      <xdr:col>6</xdr:col>
      <xdr:colOff>38100</xdr:colOff>
      <xdr:row>77</xdr:row>
      <xdr:rowOff>86542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77669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53986</xdr:rowOff>
    </xdr:from>
    <xdr:to>
      <xdr:col>24</xdr:col>
      <xdr:colOff>63500</xdr:colOff>
      <xdr:row>97</xdr:row>
      <xdr:rowOff>137502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84636"/>
          <a:ext cx="8382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137502</xdr:rowOff>
    </xdr:from>
    <xdr:to>
      <xdr:col>19</xdr:col>
      <xdr:colOff>177800</xdr:colOff>
      <xdr:row>98</xdr:row>
      <xdr:rowOff>74506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68152"/>
          <a:ext cx="889000" cy="10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102384</xdr:rowOff>
    </xdr:from>
    <xdr:to>
      <xdr:col>15</xdr:col>
      <xdr:colOff>50800</xdr:colOff>
      <xdr:row>98</xdr:row>
      <xdr:rowOff>74506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33034"/>
          <a:ext cx="889000" cy="1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102384</xdr:rowOff>
    </xdr:from>
    <xdr:to>
      <xdr:col>10</xdr:col>
      <xdr:colOff>114300</xdr:colOff>
      <xdr:row>99</xdr:row>
      <xdr:rowOff>85925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3034"/>
          <a:ext cx="889000" cy="3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3186</xdr:rowOff>
    </xdr:from>
    <xdr:to>
      <xdr:col>24</xdr:col>
      <xdr:colOff>114300</xdr:colOff>
      <xdr:row>97</xdr:row>
      <xdr:rowOff>104786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153063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1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86702</xdr:rowOff>
    </xdr:from>
    <xdr:to>
      <xdr:col>20</xdr:col>
      <xdr:colOff>38100</xdr:colOff>
      <xdr:row>98</xdr:row>
      <xdr:rowOff>16852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7979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81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23706</xdr:rowOff>
    </xdr:from>
    <xdr:to>
      <xdr:col>15</xdr:col>
      <xdr:colOff>101600</xdr:colOff>
      <xdr:row>98</xdr:row>
      <xdr:rowOff>125306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116433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9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51584</xdr:rowOff>
    </xdr:from>
    <xdr:to>
      <xdr:col>10</xdr:col>
      <xdr:colOff>165100</xdr:colOff>
      <xdr:row>97</xdr:row>
      <xdr:rowOff>153184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144311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35125</xdr:rowOff>
    </xdr:from>
    <xdr:to>
      <xdr:col>6</xdr:col>
      <xdr:colOff>38100</xdr:colOff>
      <xdr:row>99</xdr:row>
      <xdr:rowOff>136725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70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127852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10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39203</xdr:rowOff>
    </xdr:from>
    <xdr:to>
      <xdr:col>55</xdr:col>
      <xdr:colOff>0</xdr:colOff>
      <xdr:row>37</xdr:row>
      <xdr:rowOff>95537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2853"/>
          <a:ext cx="8382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36841</xdr:rowOff>
    </xdr:from>
    <xdr:to>
      <xdr:col>50</xdr:col>
      <xdr:colOff>114300</xdr:colOff>
      <xdr:row>37</xdr:row>
      <xdr:rowOff>39203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04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36841</xdr:rowOff>
    </xdr:from>
    <xdr:to>
      <xdr:col>45</xdr:col>
      <xdr:colOff>177800</xdr:colOff>
      <xdr:row>37</xdr:row>
      <xdr:rowOff>107239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0491"/>
          <a:ext cx="889000" cy="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147592</xdr:rowOff>
    </xdr:from>
    <xdr:to>
      <xdr:col>41</xdr:col>
      <xdr:colOff>50800</xdr:colOff>
      <xdr:row>37</xdr:row>
      <xdr:rowOff>107239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1092"/>
          <a:ext cx="889000" cy="11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44737</xdr:rowOff>
    </xdr:from>
    <xdr:to>
      <xdr:col>55</xdr:col>
      <xdr:colOff>50800</xdr:colOff>
      <xdr:row>37</xdr:row>
      <xdr:rowOff>146337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131114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159853</xdr:rowOff>
    </xdr:from>
    <xdr:to>
      <xdr:col>50</xdr:col>
      <xdr:colOff>165100</xdr:colOff>
      <xdr:row>37</xdr:row>
      <xdr:rowOff>90003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81130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157491</xdr:rowOff>
    </xdr:from>
    <xdr:to>
      <xdr:col>46</xdr:col>
      <xdr:colOff>38100</xdr:colOff>
      <xdr:row>37</xdr:row>
      <xdr:rowOff>87641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78768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56439</xdr:rowOff>
    </xdr:from>
    <xdr:to>
      <xdr:col>41</xdr:col>
      <xdr:colOff>101600</xdr:colOff>
      <xdr:row>37</xdr:row>
      <xdr:rowOff>158039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149165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96792</xdr:rowOff>
    </xdr:from>
    <xdr:to>
      <xdr:col>36</xdr:col>
      <xdr:colOff>165100</xdr:colOff>
      <xdr:row>31</xdr:row>
      <xdr:rowOff>26942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4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18069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118288</xdr:rowOff>
    </xdr:from>
    <xdr:to>
      <xdr:col>55</xdr:col>
      <xdr:colOff>0</xdr:colOff>
      <xdr:row>54</xdr:row>
      <xdr:rowOff>24314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033688"/>
          <a:ext cx="838200" cy="24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96304</xdr:rowOff>
    </xdr:from>
    <xdr:to>
      <xdr:col>50</xdr:col>
      <xdr:colOff>114300</xdr:colOff>
      <xdr:row>54</xdr:row>
      <xdr:rowOff>24314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183154"/>
          <a:ext cx="8890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81312</xdr:rowOff>
    </xdr:from>
    <xdr:to>
      <xdr:col>45</xdr:col>
      <xdr:colOff>177800</xdr:colOff>
      <xdr:row>53</xdr:row>
      <xdr:rowOff>96304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6816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81312</xdr:rowOff>
    </xdr:from>
    <xdr:to>
      <xdr:col>41</xdr:col>
      <xdr:colOff>50800</xdr:colOff>
      <xdr:row>54</xdr:row>
      <xdr:rowOff>107810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68162"/>
          <a:ext cx="889000" cy="1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67488</xdr:rowOff>
    </xdr:from>
    <xdr:to>
      <xdr:col>55</xdr:col>
      <xdr:colOff>50800</xdr:colOff>
      <xdr:row>52</xdr:row>
      <xdr:rowOff>169088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90365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144964</xdr:rowOff>
    </xdr:from>
    <xdr:to>
      <xdr:col>50</xdr:col>
      <xdr:colOff>165100</xdr:colOff>
      <xdr:row>54</xdr:row>
      <xdr:rowOff>75114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91641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45504</xdr:rowOff>
    </xdr:from>
    <xdr:to>
      <xdr:col>46</xdr:col>
      <xdr:colOff>38100</xdr:colOff>
      <xdr:row>53</xdr:row>
      <xdr:rowOff>147104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163631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30512</xdr:rowOff>
    </xdr:from>
    <xdr:to>
      <xdr:col>41</xdr:col>
      <xdr:colOff>101600</xdr:colOff>
      <xdr:row>53</xdr:row>
      <xdr:rowOff>132112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148639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57010</xdr:rowOff>
    </xdr:from>
    <xdr:to>
      <xdr:col>36</xdr:col>
      <xdr:colOff>165100</xdr:colOff>
      <xdr:row>54</xdr:row>
      <xdr:rowOff>158610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3687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41311</xdr:rowOff>
    </xdr:from>
    <xdr:to>
      <xdr:col>55</xdr:col>
      <xdr:colOff>0</xdr:colOff>
      <xdr:row>73</xdr:row>
      <xdr:rowOff>67966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557161"/>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41311</xdr:rowOff>
    </xdr:from>
    <xdr:to>
      <xdr:col>50</xdr:col>
      <xdr:colOff>114300</xdr:colOff>
      <xdr:row>74</xdr:row>
      <xdr:rowOff>96632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557161"/>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41036</xdr:rowOff>
    </xdr:from>
    <xdr:to>
      <xdr:col>45</xdr:col>
      <xdr:colOff>177800</xdr:colOff>
      <xdr:row>74</xdr:row>
      <xdr:rowOff>96632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385436"/>
          <a:ext cx="889000" cy="39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41036</xdr:rowOff>
    </xdr:from>
    <xdr:to>
      <xdr:col>41</xdr:col>
      <xdr:colOff>50800</xdr:colOff>
      <xdr:row>73</xdr:row>
      <xdr:rowOff>18176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38543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17166</xdr:rowOff>
    </xdr:from>
    <xdr:to>
      <xdr:col>55</xdr:col>
      <xdr:colOff>50800</xdr:colOff>
      <xdr:row>73</xdr:row>
      <xdr:rowOff>118766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40043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38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161961</xdr:rowOff>
    </xdr:from>
    <xdr:to>
      <xdr:col>50</xdr:col>
      <xdr:colOff>165100</xdr:colOff>
      <xdr:row>73</xdr:row>
      <xdr:rowOff>92111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5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108638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28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45832</xdr:rowOff>
    </xdr:from>
    <xdr:to>
      <xdr:col>46</xdr:col>
      <xdr:colOff>38100</xdr:colOff>
      <xdr:row>74</xdr:row>
      <xdr:rowOff>147432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163959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161686</xdr:rowOff>
    </xdr:from>
    <xdr:to>
      <xdr:col>41</xdr:col>
      <xdr:colOff>101600</xdr:colOff>
      <xdr:row>72</xdr:row>
      <xdr:rowOff>91836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3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108363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1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138826</xdr:rowOff>
    </xdr:from>
    <xdr:to>
      <xdr:col>36</xdr:col>
      <xdr:colOff>165100</xdr:colOff>
      <xdr:row>73</xdr:row>
      <xdr:rowOff>68976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4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85503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25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49431</xdr:rowOff>
    </xdr:from>
    <xdr:to>
      <xdr:col>55</xdr:col>
      <xdr:colOff>0</xdr:colOff>
      <xdr:row>96</xdr:row>
      <xdr:rowOff>165131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65731"/>
          <a:ext cx="838200" cy="4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35058</xdr:rowOff>
    </xdr:from>
    <xdr:to>
      <xdr:col>50</xdr:col>
      <xdr:colOff>114300</xdr:colOff>
      <xdr:row>96</xdr:row>
      <xdr:rowOff>165131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22808"/>
          <a:ext cx="889000" cy="30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35058</xdr:rowOff>
    </xdr:from>
    <xdr:to>
      <xdr:col>45</xdr:col>
      <xdr:colOff>177800</xdr:colOff>
      <xdr:row>96</xdr:row>
      <xdr:rowOff>8026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22808"/>
          <a:ext cx="889000" cy="14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8026</xdr:rowOff>
    </xdr:from>
    <xdr:to>
      <xdr:col>41</xdr:col>
      <xdr:colOff>50800</xdr:colOff>
      <xdr:row>97</xdr:row>
      <xdr:rowOff>1082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67226"/>
          <a:ext cx="889000" cy="16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170081</xdr:rowOff>
    </xdr:from>
    <xdr:to>
      <xdr:col>55</xdr:col>
      <xdr:colOff>50800</xdr:colOff>
      <xdr:row>94</xdr:row>
      <xdr:rowOff>100231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21508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6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114331</xdr:rowOff>
    </xdr:from>
    <xdr:to>
      <xdr:col>50</xdr:col>
      <xdr:colOff>165100</xdr:colOff>
      <xdr:row>97</xdr:row>
      <xdr:rowOff>44481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35608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6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155708</xdr:rowOff>
    </xdr:from>
    <xdr:to>
      <xdr:col>46</xdr:col>
      <xdr:colOff>38100</xdr:colOff>
      <xdr:row>95</xdr:row>
      <xdr:rowOff>85858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102385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128676</xdr:rowOff>
    </xdr:from>
    <xdr:to>
      <xdr:col>41</xdr:col>
      <xdr:colOff>101600</xdr:colOff>
      <xdr:row>96</xdr:row>
      <xdr:rowOff>58826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75353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121732</xdr:rowOff>
    </xdr:from>
    <xdr:to>
      <xdr:col>36</xdr:col>
      <xdr:colOff>165100</xdr:colOff>
      <xdr:row>97</xdr:row>
      <xdr:rowOff>51882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43009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44069</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141795</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6895"/>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154368</xdr:rowOff>
    </xdr:from>
    <xdr:to>
      <xdr:col>71</xdr:col>
      <xdr:colOff>177800</xdr:colOff>
      <xdr:row>38</xdr:row>
      <xdr:rowOff>141795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49801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164719</xdr:rowOff>
    </xdr:from>
    <xdr:to>
      <xdr:col>85</xdr:col>
      <xdr:colOff>177800</xdr:colOff>
      <xdr:row>39</xdr:row>
      <xdr:rowOff>94869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79646</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90995</xdr:rowOff>
    </xdr:from>
    <xdr:to>
      <xdr:col>72</xdr:col>
      <xdr:colOff>38100</xdr:colOff>
      <xdr:row>39</xdr:row>
      <xdr:rowOff>21145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12272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103568</xdr:rowOff>
    </xdr:from>
    <xdr:to>
      <xdr:col>67</xdr:col>
      <xdr:colOff>101600</xdr:colOff>
      <xdr:row>38</xdr:row>
      <xdr:rowOff>33719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24846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53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121945</xdr:rowOff>
    </xdr:from>
    <xdr:to>
      <xdr:col>85</xdr:col>
      <xdr:colOff>127000</xdr:colOff>
      <xdr:row>76</xdr:row>
      <xdr:rowOff>49670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80695"/>
          <a:ext cx="838200" cy="9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121945</xdr:rowOff>
    </xdr:from>
    <xdr:to>
      <xdr:col>81</xdr:col>
      <xdr:colOff>50800</xdr:colOff>
      <xdr:row>76</xdr:row>
      <xdr:rowOff>61137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80695"/>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16523</xdr:rowOff>
    </xdr:from>
    <xdr:to>
      <xdr:col>76</xdr:col>
      <xdr:colOff>114300</xdr:colOff>
      <xdr:row>76</xdr:row>
      <xdr:rowOff>61137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32373"/>
          <a:ext cx="889000" cy="5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16523</xdr:rowOff>
    </xdr:from>
    <xdr:to>
      <xdr:col>71</xdr:col>
      <xdr:colOff>177800</xdr:colOff>
      <xdr:row>77</xdr:row>
      <xdr:rowOff>100609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32373"/>
          <a:ext cx="889000" cy="7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170320</xdr:rowOff>
    </xdr:from>
    <xdr:to>
      <xdr:col>85</xdr:col>
      <xdr:colOff>177800</xdr:colOff>
      <xdr:row>76</xdr:row>
      <xdr:rowOff>100470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148747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71145</xdr:rowOff>
    </xdr:from>
    <xdr:to>
      <xdr:col>81</xdr:col>
      <xdr:colOff>101600</xdr:colOff>
      <xdr:row>76</xdr:row>
      <xdr:rowOff>1296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29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163873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10337</xdr:rowOff>
    </xdr:from>
    <xdr:to>
      <xdr:col>76</xdr:col>
      <xdr:colOff>165100</xdr:colOff>
      <xdr:row>76</xdr:row>
      <xdr:rowOff>111937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103064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137173</xdr:rowOff>
    </xdr:from>
    <xdr:to>
      <xdr:col>72</xdr:col>
      <xdr:colOff>38100</xdr:colOff>
      <xdr:row>73</xdr:row>
      <xdr:rowOff>67323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83850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2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142536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56809</xdr:rowOff>
    </xdr:from>
    <xdr:to>
      <xdr:col>85</xdr:col>
      <xdr:colOff>127000</xdr:colOff>
      <xdr:row>97</xdr:row>
      <xdr:rowOff>54341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16009"/>
          <a:ext cx="838200" cy="16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153462</xdr:rowOff>
    </xdr:from>
    <xdr:to>
      <xdr:col>81</xdr:col>
      <xdr:colOff>50800</xdr:colOff>
      <xdr:row>96</xdr:row>
      <xdr:rowOff>56809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41212"/>
          <a:ext cx="889000" cy="7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153462</xdr:rowOff>
    </xdr:from>
    <xdr:to>
      <xdr:col>76</xdr:col>
      <xdr:colOff>114300</xdr:colOff>
      <xdr:row>96</xdr:row>
      <xdr:rowOff>113365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441212"/>
          <a:ext cx="889000" cy="13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113365</xdr:rowOff>
    </xdr:from>
    <xdr:to>
      <xdr:col>71</xdr:col>
      <xdr:colOff>177800</xdr:colOff>
      <xdr:row>97</xdr:row>
      <xdr:rowOff>126304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72565"/>
          <a:ext cx="889000" cy="1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3541</xdr:rowOff>
    </xdr:from>
    <xdr:to>
      <xdr:col>85</xdr:col>
      <xdr:colOff>177800</xdr:colOff>
      <xdr:row>97</xdr:row>
      <xdr:rowOff>105141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153418</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1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6009</xdr:rowOff>
    </xdr:from>
    <xdr:to>
      <xdr:col>81</xdr:col>
      <xdr:colOff>101600</xdr:colOff>
      <xdr:row>96</xdr:row>
      <xdr:rowOff>107609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98736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55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102662</xdr:rowOff>
    </xdr:from>
    <xdr:to>
      <xdr:col>76</xdr:col>
      <xdr:colOff>165100</xdr:colOff>
      <xdr:row>96</xdr:row>
      <xdr:rowOff>32812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3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49339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62565</xdr:rowOff>
    </xdr:from>
    <xdr:to>
      <xdr:col>72</xdr:col>
      <xdr:colOff>38100</xdr:colOff>
      <xdr:row>96</xdr:row>
      <xdr:rowOff>164165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155292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1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75504</xdr:rowOff>
    </xdr:from>
    <xdr:to>
      <xdr:col>67</xdr:col>
      <xdr:colOff>101600</xdr:colOff>
      <xdr:row>98</xdr:row>
      <xdr:rowOff>5654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22181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48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106325</xdr:rowOff>
    </xdr:from>
    <xdr:to>
      <xdr:col>116</xdr:col>
      <xdr:colOff>63500</xdr:colOff>
      <xdr:row>35</xdr:row>
      <xdr:rowOff>40259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5592725"/>
          <a:ext cx="838200" cy="4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106325</xdr:rowOff>
    </xdr:from>
    <xdr:to>
      <xdr:col>111</xdr:col>
      <xdr:colOff>177800</xdr:colOff>
      <xdr:row>33</xdr:row>
      <xdr:rowOff>67691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592725"/>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67691</xdr:rowOff>
    </xdr:from>
    <xdr:to>
      <xdr:col>107</xdr:col>
      <xdr:colOff>50800</xdr:colOff>
      <xdr:row>33</xdr:row>
      <xdr:rowOff>99009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725541"/>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99009</xdr:rowOff>
    </xdr:from>
    <xdr:to>
      <xdr:col>102</xdr:col>
      <xdr:colOff>114300</xdr:colOff>
      <xdr:row>34</xdr:row>
      <xdr:rowOff>83007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75685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160909</xdr:rowOff>
    </xdr:from>
    <xdr:to>
      <xdr:col>116</xdr:col>
      <xdr:colOff>114300</xdr:colOff>
      <xdr:row>35</xdr:row>
      <xdr:rowOff>91059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12336</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55525</xdr:rowOff>
    </xdr:from>
    <xdr:to>
      <xdr:col>112</xdr:col>
      <xdr:colOff>38100</xdr:colOff>
      <xdr:row>32</xdr:row>
      <xdr:rowOff>157125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2202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3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16891</xdr:rowOff>
    </xdr:from>
    <xdr:to>
      <xdr:col>107</xdr:col>
      <xdr:colOff>101600</xdr:colOff>
      <xdr:row>33</xdr:row>
      <xdr:rowOff>118491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6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135018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44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48209</xdr:rowOff>
    </xdr:from>
    <xdr:to>
      <xdr:col>102</xdr:col>
      <xdr:colOff>165100</xdr:colOff>
      <xdr:row>33</xdr:row>
      <xdr:rowOff>149809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7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166336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48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32207</xdr:rowOff>
    </xdr:from>
    <xdr:to>
      <xdr:col>98</xdr:col>
      <xdr:colOff>38100</xdr:colOff>
      <xdr:row>34</xdr:row>
      <xdr:rowOff>133807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8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150334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6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131649</xdr:rowOff>
    </xdr:from>
    <xdr:to>
      <xdr:col>116</xdr:col>
      <xdr:colOff>63500</xdr:colOff>
      <xdr:row>59</xdr:row>
      <xdr:rowOff>29655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75749"/>
          <a:ext cx="8382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131649</xdr:rowOff>
    </xdr:from>
    <xdr:to>
      <xdr:col>111</xdr:col>
      <xdr:colOff>177800</xdr:colOff>
      <xdr:row>59</xdr:row>
      <xdr:rowOff>18364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5749"/>
          <a:ext cx="889000" cy="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18364</xdr:rowOff>
    </xdr:from>
    <xdr:to>
      <xdr:col>107</xdr:col>
      <xdr:colOff>50800</xdr:colOff>
      <xdr:row>59</xdr:row>
      <xdr:rowOff>32334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33914"/>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134391</xdr:rowOff>
    </xdr:from>
    <xdr:to>
      <xdr:col>102</xdr:col>
      <xdr:colOff>114300</xdr:colOff>
      <xdr:row>59</xdr:row>
      <xdr:rowOff>32334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8491"/>
          <a:ext cx="889000" cy="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150305</xdr:rowOff>
    </xdr:from>
    <xdr:to>
      <xdr:col>116</xdr:col>
      <xdr:colOff>114300</xdr:colOff>
      <xdr:row>59</xdr:row>
      <xdr:rowOff>80455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80849</xdr:rowOff>
    </xdr:from>
    <xdr:to>
      <xdr:col>112</xdr:col>
      <xdr:colOff>38100</xdr:colOff>
      <xdr:row>59</xdr:row>
      <xdr:rowOff>10999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139014</xdr:rowOff>
    </xdr:from>
    <xdr:to>
      <xdr:col>107</xdr:col>
      <xdr:colOff>101600</xdr:colOff>
      <xdr:row>59</xdr:row>
      <xdr:rowOff>69164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60291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152984</xdr:rowOff>
    </xdr:from>
    <xdr:to>
      <xdr:col>102</xdr:col>
      <xdr:colOff>165100</xdr:colOff>
      <xdr:row>59</xdr:row>
      <xdr:rowOff>83134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74261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83591</xdr:rowOff>
    </xdr:from>
    <xdr:to>
      <xdr:col>98</xdr:col>
      <xdr:colOff>38100</xdr:colOff>
      <xdr:row>59</xdr:row>
      <xdr:rowOff>13741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4868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84790</xdr:rowOff>
    </xdr:from>
    <xdr:to>
      <xdr:col>116</xdr:col>
      <xdr:colOff>63500</xdr:colOff>
      <xdr:row>76</xdr:row>
      <xdr:rowOff>148616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14990"/>
          <a:ext cx="838200" cy="6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148616</xdr:rowOff>
    </xdr:from>
    <xdr:to>
      <xdr:col>111</xdr:col>
      <xdr:colOff>177800</xdr:colOff>
      <xdr:row>77</xdr:row>
      <xdr:rowOff>32486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78816"/>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32486</xdr:rowOff>
    </xdr:from>
    <xdr:to>
      <xdr:col>107</xdr:col>
      <xdr:colOff>50800</xdr:colOff>
      <xdr:row>77</xdr:row>
      <xdr:rowOff>63850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41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63850</xdr:rowOff>
    </xdr:from>
    <xdr:to>
      <xdr:col>102</xdr:col>
      <xdr:colOff>114300</xdr:colOff>
      <xdr:row>77</xdr:row>
      <xdr:rowOff>89819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550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33990</xdr:rowOff>
    </xdr:from>
    <xdr:to>
      <xdr:col>116</xdr:col>
      <xdr:colOff>114300</xdr:colOff>
      <xdr:row>76</xdr:row>
      <xdr:rowOff>135590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12417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97816</xdr:rowOff>
    </xdr:from>
    <xdr:to>
      <xdr:col>112</xdr:col>
      <xdr:colOff>38100</xdr:colOff>
      <xdr:row>77</xdr:row>
      <xdr:rowOff>27966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19093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153136</xdr:rowOff>
    </xdr:from>
    <xdr:to>
      <xdr:col>107</xdr:col>
      <xdr:colOff>101600</xdr:colOff>
      <xdr:row>77</xdr:row>
      <xdr:rowOff>83286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74413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13050</xdr:rowOff>
    </xdr:from>
    <xdr:to>
      <xdr:col>102</xdr:col>
      <xdr:colOff>165100</xdr:colOff>
      <xdr:row>77</xdr:row>
      <xdr:rowOff>114650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105777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39019</xdr:rowOff>
    </xdr:from>
    <xdr:to>
      <xdr:col>98</xdr:col>
      <xdr:colOff>38100</xdr:colOff>
      <xdr:row>77</xdr:row>
      <xdr:rowOff>140619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131746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物件費は、新型コロナウイルスワクチン接種体制確保事業に係る経費等が減少した一方で、学校給食費の公会計化に伴い経費が増加</a:t>
          </a:r>
          <a:r>
            <a:rPr kumimoji="1" lang="ja-JP" altLang="en-US" sz="1100">
              <a:solidFill>
                <a:schemeClr val="tx1"/>
              </a:solidFill>
              <a:latin typeface="ＭＳ Ｐゴシック" panose="020B0600070205080204" pitchFamily="50" charset="-128"/>
              <a:ea typeface="ＭＳ Ｐゴシック" panose="020B0600070205080204" pitchFamily="50" charset="-128"/>
            </a:rPr>
            <a:t>したことで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14.7</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％上昇しましたが、類似団体内平均値を下回っています。</a:t>
          </a:r>
        </a:p>
        <a:p>
          <a:r>
            <a:rPr kumimoji="1" lang="ja-JP" altLang="en-US" sz="1100">
              <a:latin typeface="ＭＳ Ｐゴシック" panose="020B0600070205080204" pitchFamily="50" charset="-128"/>
              <a:ea typeface="ＭＳ Ｐゴシック" panose="020B0600070205080204" pitchFamily="50" charset="-128"/>
            </a:rPr>
            <a:t>　扶助費は、物価高騰重点支援給付金の減や住民税非課税世帯等に対する臨時特別給付金の皆減の一方で、定額減税補足給付金（調整給付）の皆増や子どものための教育・保育給付費に係る経費の増等に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5.2</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補助費等は、消費喚起事業負担金の皆減等に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14.0</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普通建設事業費（新規整備）は、新庁舎整備や岡山駅前広場への路面電車乗り入れ整備等の増により増加しています。普通建設事業費（更新整備）は、特別教室空調整備等の増により増加しています。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伴い減少し、類似団体内平均値を下回っています。なお、令和３年度は臨時財政対策債償還基金費に伴う借換債未発行による償還額の増等により、類似団体内平均値を上回りま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積立金は、退職手当基金や一般廃棄物処理施設整備基金への積立額等が減少したことで</a:t>
          </a:r>
          <a:r>
            <a:rPr kumimoji="1" lang="en-US" altLang="ja-JP" sz="1100">
              <a:solidFill>
                <a:schemeClr val="tx1"/>
              </a:solidFill>
              <a:latin typeface="ＭＳ Ｐゴシック" panose="020B0600070205080204" pitchFamily="50" charset="-128"/>
              <a:ea typeface="ＭＳ Ｐゴシック" panose="020B0600070205080204" pitchFamily="50" charset="-128"/>
            </a:rPr>
            <a:t>39.7</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％低下し、類似団体内平均を下回っています。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156028</xdr:rowOff>
    </xdr:from>
    <xdr:to>
      <xdr:col>24</xdr:col>
      <xdr:colOff>63500</xdr:colOff>
      <xdr:row>32</xdr:row>
      <xdr:rowOff>23767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7097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23767</xdr:rowOff>
    </xdr:from>
    <xdr:to>
      <xdr:col>19</xdr:col>
      <xdr:colOff>177800</xdr:colOff>
      <xdr:row>32</xdr:row>
      <xdr:rowOff>116840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1016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116840</xdr:rowOff>
    </xdr:from>
    <xdr:to>
      <xdr:col>15</xdr:col>
      <xdr:colOff>50800</xdr:colOff>
      <xdr:row>32</xdr:row>
      <xdr:rowOff>149497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032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149497</xdr:rowOff>
    </xdr:from>
    <xdr:to>
      <xdr:col>10</xdr:col>
      <xdr:colOff>114300</xdr:colOff>
      <xdr:row>32</xdr:row>
      <xdr:rowOff>170724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3589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105228</xdr:rowOff>
    </xdr:from>
    <xdr:to>
      <xdr:col>24</xdr:col>
      <xdr:colOff>114300</xdr:colOff>
      <xdr:row>32</xdr:row>
      <xdr:rowOff>35378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128105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144417</xdr:rowOff>
    </xdr:from>
    <xdr:to>
      <xdr:col>20</xdr:col>
      <xdr:colOff>38100</xdr:colOff>
      <xdr:row>32</xdr:row>
      <xdr:rowOff>74567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91094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66040</xdr:rowOff>
    </xdr:from>
    <xdr:to>
      <xdr:col>15</xdr:col>
      <xdr:colOff>101600</xdr:colOff>
      <xdr:row>32</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98697</xdr:rowOff>
    </xdr:from>
    <xdr:to>
      <xdr:col>10</xdr:col>
      <xdr:colOff>165100</xdr:colOff>
      <xdr:row>33</xdr:row>
      <xdr:rowOff>28847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45374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119924</xdr:rowOff>
    </xdr:from>
    <xdr:to>
      <xdr:col>6</xdr:col>
      <xdr:colOff>38100</xdr:colOff>
      <xdr:row>33</xdr:row>
      <xdr:rowOff>50074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66601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97244</xdr:rowOff>
    </xdr:from>
    <xdr:to>
      <xdr:col>24</xdr:col>
      <xdr:colOff>63500</xdr:colOff>
      <xdr:row>58</xdr:row>
      <xdr:rowOff>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69894"/>
          <a:ext cx="8382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169278</xdr:rowOff>
    </xdr:from>
    <xdr:to>
      <xdr:col>19</xdr:col>
      <xdr:colOff>177800</xdr:colOff>
      <xdr:row>58</xdr:row>
      <xdr:rowOff>45466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41928"/>
          <a:ext cx="889000" cy="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169278</xdr:rowOff>
    </xdr:from>
    <xdr:to>
      <xdr:col>15</xdr:col>
      <xdr:colOff>50800</xdr:colOff>
      <xdr:row>58</xdr:row>
      <xdr:rowOff>91377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41928"/>
          <a:ext cx="889000" cy="9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49733</xdr:rowOff>
    </xdr:from>
    <xdr:to>
      <xdr:col>10</xdr:col>
      <xdr:colOff>114300</xdr:colOff>
      <xdr:row>58</xdr:row>
      <xdr:rowOff>91377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3683"/>
          <a:ext cx="889000" cy="12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46444</xdr:rowOff>
    </xdr:from>
    <xdr:to>
      <xdr:col>24</xdr:col>
      <xdr:colOff>114300</xdr:colOff>
      <xdr:row>57</xdr:row>
      <xdr:rowOff>148044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69321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166116</xdr:rowOff>
    </xdr:from>
    <xdr:to>
      <xdr:col>20</xdr:col>
      <xdr:colOff>38100</xdr:colOff>
      <xdr:row>58</xdr:row>
      <xdr:rowOff>96266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112793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118478</xdr:rowOff>
    </xdr:from>
    <xdr:to>
      <xdr:col>15</xdr:col>
      <xdr:colOff>101600</xdr:colOff>
      <xdr:row>58</xdr:row>
      <xdr:rowOff>48628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65155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40577</xdr:rowOff>
    </xdr:from>
    <xdr:to>
      <xdr:col>10</xdr:col>
      <xdr:colOff>165100</xdr:colOff>
      <xdr:row>58</xdr:row>
      <xdr:rowOff>142177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170383</xdr:rowOff>
    </xdr:from>
    <xdr:to>
      <xdr:col>6</xdr:col>
      <xdr:colOff>38100</xdr:colOff>
      <xdr:row>51</xdr:row>
      <xdr:rowOff>100533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117060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167315</xdr:rowOff>
    </xdr:from>
    <xdr:to>
      <xdr:col>24</xdr:col>
      <xdr:colOff>63500</xdr:colOff>
      <xdr:row>76</xdr:row>
      <xdr:rowOff>75532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26065"/>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75532</xdr:rowOff>
    </xdr:from>
    <xdr:to>
      <xdr:col>19</xdr:col>
      <xdr:colOff>177800</xdr:colOff>
      <xdr:row>76</xdr:row>
      <xdr:rowOff>140743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05732"/>
          <a:ext cx="889000" cy="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109807</xdr:rowOff>
    </xdr:from>
    <xdr:to>
      <xdr:col>15</xdr:col>
      <xdr:colOff>50800</xdr:colOff>
      <xdr:row>76</xdr:row>
      <xdr:rowOff>140743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40007"/>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109807</xdr:rowOff>
    </xdr:from>
    <xdr:to>
      <xdr:col>10</xdr:col>
      <xdr:colOff>114300</xdr:colOff>
      <xdr:row>77</xdr:row>
      <xdr:rowOff>144904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40007"/>
          <a:ext cx="889000" cy="2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116515</xdr:rowOff>
    </xdr:from>
    <xdr:to>
      <xdr:col>24</xdr:col>
      <xdr:colOff>114300</xdr:colOff>
      <xdr:row>76</xdr:row>
      <xdr:rowOff>46664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94942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24732</xdr:rowOff>
    </xdr:from>
    <xdr:to>
      <xdr:col>20</xdr:col>
      <xdr:colOff>38100</xdr:colOff>
      <xdr:row>76</xdr:row>
      <xdr:rowOff>126332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89943</xdr:rowOff>
    </xdr:from>
    <xdr:to>
      <xdr:col>15</xdr:col>
      <xdr:colOff>101600</xdr:colOff>
      <xdr:row>77</xdr:row>
      <xdr:rowOff>20093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59007</xdr:rowOff>
    </xdr:from>
    <xdr:to>
      <xdr:col>10</xdr:col>
      <xdr:colOff>165100</xdr:colOff>
      <xdr:row>76</xdr:row>
      <xdr:rowOff>160607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151734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8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94104</xdr:rowOff>
    </xdr:from>
    <xdr:to>
      <xdr:col>6</xdr:col>
      <xdr:colOff>38100</xdr:colOff>
      <xdr:row>78</xdr:row>
      <xdr:rowOff>24254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15381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47940</xdr:rowOff>
    </xdr:from>
    <xdr:to>
      <xdr:col>24</xdr:col>
      <xdr:colOff>63500</xdr:colOff>
      <xdr:row>95</xdr:row>
      <xdr:rowOff>78206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64240"/>
          <a:ext cx="838200" cy="2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111674</xdr:rowOff>
    </xdr:from>
    <xdr:to>
      <xdr:col>19</xdr:col>
      <xdr:colOff>177800</xdr:colOff>
      <xdr:row>94</xdr:row>
      <xdr:rowOff>47940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85074"/>
          <a:ext cx="889000" cy="27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85156</xdr:rowOff>
    </xdr:from>
    <xdr:to>
      <xdr:col>15</xdr:col>
      <xdr:colOff>50800</xdr:colOff>
      <xdr:row>92</xdr:row>
      <xdr:rowOff>111674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5855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85156</xdr:rowOff>
    </xdr:from>
    <xdr:to>
      <xdr:col>10</xdr:col>
      <xdr:colOff>114300</xdr:colOff>
      <xdr:row>95</xdr:row>
      <xdr:rowOff>171430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58556"/>
          <a:ext cx="889000" cy="60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27406</xdr:rowOff>
    </xdr:from>
    <xdr:to>
      <xdr:col>24</xdr:col>
      <xdr:colOff>114300</xdr:colOff>
      <xdr:row>95</xdr:row>
      <xdr:rowOff>129006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5833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168590</xdr:rowOff>
    </xdr:from>
    <xdr:to>
      <xdr:col>20</xdr:col>
      <xdr:colOff>38100</xdr:colOff>
      <xdr:row>94</xdr:row>
      <xdr:rowOff>98740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115267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60874</xdr:rowOff>
    </xdr:from>
    <xdr:to>
      <xdr:col>15</xdr:col>
      <xdr:colOff>101600</xdr:colOff>
      <xdr:row>92</xdr:row>
      <xdr:rowOff>162474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153601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34356</xdr:rowOff>
    </xdr:from>
    <xdr:to>
      <xdr:col>10</xdr:col>
      <xdr:colOff>165100</xdr:colOff>
      <xdr:row>92</xdr:row>
      <xdr:rowOff>135956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152483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8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120630</xdr:rowOff>
    </xdr:from>
    <xdr:to>
      <xdr:col>6</xdr:col>
      <xdr:colOff>38100</xdr:colOff>
      <xdr:row>96</xdr:row>
      <xdr:rowOff>50780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67307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80373</xdr:rowOff>
    </xdr:from>
    <xdr:to>
      <xdr:col>55</xdr:col>
      <xdr:colOff>0</xdr:colOff>
      <xdr:row>37</xdr:row>
      <xdr:rowOff>97790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24023"/>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78196</xdr:rowOff>
    </xdr:from>
    <xdr:to>
      <xdr:col>50</xdr:col>
      <xdr:colOff>114300</xdr:colOff>
      <xdr:row>37</xdr:row>
      <xdr:rowOff>80373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2184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7439</xdr:rowOff>
    </xdr:from>
    <xdr:to>
      <xdr:col>45</xdr:col>
      <xdr:colOff>177800</xdr:colOff>
      <xdr:row>37</xdr:row>
      <xdr:rowOff>78196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51089"/>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7439</xdr:rowOff>
    </xdr:from>
    <xdr:to>
      <xdr:col>41</xdr:col>
      <xdr:colOff>50800</xdr:colOff>
      <xdr:row>37</xdr:row>
      <xdr:rowOff>28122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5108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46990</xdr:rowOff>
    </xdr:from>
    <xdr:to>
      <xdr:col>55</xdr:col>
      <xdr:colOff>50800</xdr:colOff>
      <xdr:row>37</xdr:row>
      <xdr:rowOff>148590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25417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29573</xdr:rowOff>
    </xdr:from>
    <xdr:to>
      <xdr:col>50</xdr:col>
      <xdr:colOff>165100</xdr:colOff>
      <xdr:row>37</xdr:row>
      <xdr:rowOff>131173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147700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48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27396</xdr:rowOff>
    </xdr:from>
    <xdr:to>
      <xdr:col>46</xdr:col>
      <xdr:colOff>38100</xdr:colOff>
      <xdr:row>37</xdr:row>
      <xdr:rowOff>128996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120123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6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128089</xdr:rowOff>
    </xdr:from>
    <xdr:to>
      <xdr:col>41</xdr:col>
      <xdr:colOff>101600</xdr:colOff>
      <xdr:row>37</xdr:row>
      <xdr:rowOff>58239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74766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07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148772</xdr:rowOff>
    </xdr:from>
    <xdr:to>
      <xdr:col>36</xdr:col>
      <xdr:colOff>165100</xdr:colOff>
      <xdr:row>37</xdr:row>
      <xdr:rowOff>78922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70049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1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135636</xdr:rowOff>
    </xdr:from>
    <xdr:to>
      <xdr:col>55</xdr:col>
      <xdr:colOff>0</xdr:colOff>
      <xdr:row>51</xdr:row>
      <xdr:rowOff>148209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887958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126238</xdr:rowOff>
    </xdr:from>
    <xdr:to>
      <xdr:col>50</xdr:col>
      <xdr:colOff>114300</xdr:colOff>
      <xdr:row>51</xdr:row>
      <xdr:rowOff>135636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8870188"/>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126238</xdr:rowOff>
    </xdr:from>
    <xdr:to>
      <xdr:col>45</xdr:col>
      <xdr:colOff>177800</xdr:colOff>
      <xdr:row>52</xdr:row>
      <xdr:rowOff>85217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8870188"/>
          <a:ext cx="889000" cy="1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38862</xdr:rowOff>
    </xdr:from>
    <xdr:to>
      <xdr:col>41</xdr:col>
      <xdr:colOff>50800</xdr:colOff>
      <xdr:row>52</xdr:row>
      <xdr:rowOff>85217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954262"/>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97409</xdr:rowOff>
    </xdr:from>
    <xdr:to>
      <xdr:col>55</xdr:col>
      <xdr:colOff>50800</xdr:colOff>
      <xdr:row>52</xdr:row>
      <xdr:rowOff>27559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8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120286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69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84836</xdr:rowOff>
    </xdr:from>
    <xdr:to>
      <xdr:col>50</xdr:col>
      <xdr:colOff>165100</xdr:colOff>
      <xdr:row>52</xdr:row>
      <xdr:rowOff>14986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8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31513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6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75438</xdr:rowOff>
    </xdr:from>
    <xdr:to>
      <xdr:col>46</xdr:col>
      <xdr:colOff>38100</xdr:colOff>
      <xdr:row>52</xdr:row>
      <xdr:rowOff>5588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88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22115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59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34417</xdr:rowOff>
    </xdr:from>
    <xdr:to>
      <xdr:col>41</xdr:col>
      <xdr:colOff>101600</xdr:colOff>
      <xdr:row>52</xdr:row>
      <xdr:rowOff>136017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152544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87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159512</xdr:rowOff>
    </xdr:from>
    <xdr:to>
      <xdr:col>36</xdr:col>
      <xdr:colOff>165100</xdr:colOff>
      <xdr:row>52</xdr:row>
      <xdr:rowOff>89662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9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106189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86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110871</xdr:rowOff>
    </xdr:from>
    <xdr:to>
      <xdr:col>55</xdr:col>
      <xdr:colOff>0</xdr:colOff>
      <xdr:row>78</xdr:row>
      <xdr:rowOff>160693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83971"/>
          <a:ext cx="8382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105994</xdr:rowOff>
    </xdr:from>
    <xdr:to>
      <xdr:col>50</xdr:col>
      <xdr:colOff>114300</xdr:colOff>
      <xdr:row>78</xdr:row>
      <xdr:rowOff>110871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909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105994</xdr:rowOff>
    </xdr:from>
    <xdr:to>
      <xdr:col>45</xdr:col>
      <xdr:colOff>177800</xdr:colOff>
      <xdr:row>78</xdr:row>
      <xdr:rowOff>139192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9094"/>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64694</xdr:rowOff>
    </xdr:from>
    <xdr:to>
      <xdr:col>41</xdr:col>
      <xdr:colOff>50800</xdr:colOff>
      <xdr:row>78</xdr:row>
      <xdr:rowOff>139192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7794"/>
          <a:ext cx="889000" cy="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109893</xdr:rowOff>
    </xdr:from>
    <xdr:to>
      <xdr:col>55</xdr:col>
      <xdr:colOff>50800</xdr:colOff>
      <xdr:row>79</xdr:row>
      <xdr:rowOff>40043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24820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60071</xdr:rowOff>
    </xdr:from>
    <xdr:to>
      <xdr:col>50</xdr:col>
      <xdr:colOff>165100</xdr:colOff>
      <xdr:row>78</xdr:row>
      <xdr:rowOff>161671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152798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55194</xdr:rowOff>
    </xdr:from>
    <xdr:to>
      <xdr:col>46</xdr:col>
      <xdr:colOff>38100</xdr:colOff>
      <xdr:row>78</xdr:row>
      <xdr:rowOff>156794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147921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88392</xdr:rowOff>
    </xdr:from>
    <xdr:to>
      <xdr:col>41</xdr:col>
      <xdr:colOff>101600</xdr:colOff>
      <xdr:row>79</xdr:row>
      <xdr:rowOff>18542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9669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13894</xdr:rowOff>
    </xdr:from>
    <xdr:to>
      <xdr:col>36</xdr:col>
      <xdr:colOff>165100</xdr:colOff>
      <xdr:row>78</xdr:row>
      <xdr:rowOff>115494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106621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76949</xdr:rowOff>
    </xdr:from>
    <xdr:to>
      <xdr:col>55</xdr:col>
      <xdr:colOff>0</xdr:colOff>
      <xdr:row>95</xdr:row>
      <xdr:rowOff>168230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64699"/>
          <a:ext cx="838200" cy="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76949</xdr:rowOff>
    </xdr:from>
    <xdr:to>
      <xdr:col>50</xdr:col>
      <xdr:colOff>114300</xdr:colOff>
      <xdr:row>95</xdr:row>
      <xdr:rowOff>170149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64699"/>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170149</xdr:rowOff>
    </xdr:from>
    <xdr:to>
      <xdr:col>45</xdr:col>
      <xdr:colOff>177800</xdr:colOff>
      <xdr:row>96</xdr:row>
      <xdr:rowOff>28783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789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28783</xdr:rowOff>
    </xdr:from>
    <xdr:to>
      <xdr:col>41</xdr:col>
      <xdr:colOff>50800</xdr:colOff>
      <xdr:row>96</xdr:row>
      <xdr:rowOff>142672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87983"/>
          <a:ext cx="889000" cy="1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117430</xdr:rowOff>
    </xdr:from>
    <xdr:to>
      <xdr:col>55</xdr:col>
      <xdr:colOff>50800</xdr:colOff>
      <xdr:row>96</xdr:row>
      <xdr:rowOff>47580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95857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26149</xdr:rowOff>
    </xdr:from>
    <xdr:to>
      <xdr:col>50</xdr:col>
      <xdr:colOff>165100</xdr:colOff>
      <xdr:row>95</xdr:row>
      <xdr:rowOff>127749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144276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119349</xdr:rowOff>
    </xdr:from>
    <xdr:to>
      <xdr:col>46</xdr:col>
      <xdr:colOff>38100</xdr:colOff>
      <xdr:row>96</xdr:row>
      <xdr:rowOff>49499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40626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149433</xdr:rowOff>
    </xdr:from>
    <xdr:to>
      <xdr:col>41</xdr:col>
      <xdr:colOff>101600</xdr:colOff>
      <xdr:row>96</xdr:row>
      <xdr:rowOff>79583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91872</xdr:rowOff>
    </xdr:from>
    <xdr:to>
      <xdr:col>36</xdr:col>
      <xdr:colOff>165100</xdr:colOff>
      <xdr:row>97</xdr:row>
      <xdr:rowOff>22022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13149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114300</xdr:rowOff>
    </xdr:from>
    <xdr:to>
      <xdr:col>85</xdr:col>
      <xdr:colOff>127000</xdr:colOff>
      <xdr:row>35</xdr:row>
      <xdr:rowOff>24003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43600"/>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24003</xdr:rowOff>
    </xdr:from>
    <xdr:to>
      <xdr:col>81</xdr:col>
      <xdr:colOff>50800</xdr:colOff>
      <xdr:row>36</xdr:row>
      <xdr:rowOff>77343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24753"/>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10160</xdr:rowOff>
    </xdr:from>
    <xdr:to>
      <xdr:col>76</xdr:col>
      <xdr:colOff>114300</xdr:colOff>
      <xdr:row>36</xdr:row>
      <xdr:rowOff>77343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82360"/>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10160</xdr:rowOff>
    </xdr:from>
    <xdr:to>
      <xdr:col>71</xdr:col>
      <xdr:colOff>177800</xdr:colOff>
      <xdr:row>36</xdr:row>
      <xdr:rowOff>65278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82360"/>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63500</xdr:rowOff>
    </xdr:from>
    <xdr:to>
      <xdr:col>85</xdr:col>
      <xdr:colOff>177800</xdr:colOff>
      <xdr:row>34</xdr:row>
      <xdr:rowOff>165100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86377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144653</xdr:rowOff>
    </xdr:from>
    <xdr:to>
      <xdr:col>81</xdr:col>
      <xdr:colOff>101600</xdr:colOff>
      <xdr:row>35</xdr:row>
      <xdr:rowOff>74803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91330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26543</xdr:rowOff>
    </xdr:from>
    <xdr:to>
      <xdr:col>76</xdr:col>
      <xdr:colOff>165100</xdr:colOff>
      <xdr:row>36</xdr:row>
      <xdr:rowOff>128143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144670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130810</xdr:rowOff>
    </xdr:from>
    <xdr:to>
      <xdr:col>72</xdr:col>
      <xdr:colOff>38100</xdr:colOff>
      <xdr:row>36</xdr:row>
      <xdr:rowOff>60960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77487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14478</xdr:rowOff>
    </xdr:from>
    <xdr:to>
      <xdr:col>67</xdr:col>
      <xdr:colOff>101600</xdr:colOff>
      <xdr:row>36</xdr:row>
      <xdr:rowOff>116078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8522</xdr:rowOff>
    </xdr:from>
    <xdr:to>
      <xdr:col>85</xdr:col>
      <xdr:colOff>127000</xdr:colOff>
      <xdr:row>59</xdr:row>
      <xdr:rowOff>17932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09722"/>
          <a:ext cx="838200" cy="5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122745</xdr:rowOff>
    </xdr:from>
    <xdr:to>
      <xdr:col>81</xdr:col>
      <xdr:colOff>50800</xdr:colOff>
      <xdr:row>59</xdr:row>
      <xdr:rowOff>17932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10066845"/>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75921</xdr:rowOff>
    </xdr:from>
    <xdr:to>
      <xdr:col>76</xdr:col>
      <xdr:colOff>114300</xdr:colOff>
      <xdr:row>58</xdr:row>
      <xdr:rowOff>122745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10020021"/>
          <a:ext cx="889000" cy="4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7417</xdr:rowOff>
    </xdr:from>
    <xdr:to>
      <xdr:col>71</xdr:col>
      <xdr:colOff>177800</xdr:colOff>
      <xdr:row>58</xdr:row>
      <xdr:rowOff>75921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5151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129172</xdr:rowOff>
    </xdr:from>
    <xdr:to>
      <xdr:col>85</xdr:col>
      <xdr:colOff>177800</xdr:colOff>
      <xdr:row>56</xdr:row>
      <xdr:rowOff>59322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107599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138582</xdr:rowOff>
    </xdr:from>
    <xdr:to>
      <xdr:col>81</xdr:col>
      <xdr:colOff>101600</xdr:colOff>
      <xdr:row>59</xdr:row>
      <xdr:rowOff>68732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59859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71945</xdr:rowOff>
    </xdr:from>
    <xdr:to>
      <xdr:col>76</xdr:col>
      <xdr:colOff>165100</xdr:colOff>
      <xdr:row>59</xdr:row>
      <xdr:rowOff>2095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164672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25121</xdr:rowOff>
    </xdr:from>
    <xdr:to>
      <xdr:col>72</xdr:col>
      <xdr:colOff>38100</xdr:colOff>
      <xdr:row>58</xdr:row>
      <xdr:rowOff>126721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117848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128067</xdr:rowOff>
    </xdr:from>
    <xdr:to>
      <xdr:col>67</xdr:col>
      <xdr:colOff>101600</xdr:colOff>
      <xdr:row>58</xdr:row>
      <xdr:rowOff>58217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49344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44069</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8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141796</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4896"/>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154369</xdr:rowOff>
    </xdr:from>
    <xdr:to>
      <xdr:col>71</xdr:col>
      <xdr:colOff>177800</xdr:colOff>
      <xdr:row>78</xdr:row>
      <xdr:rowOff>141796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356019"/>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164719</xdr:rowOff>
    </xdr:from>
    <xdr:to>
      <xdr:col>85</xdr:col>
      <xdr:colOff>177800</xdr:colOff>
      <xdr:row>79</xdr:row>
      <xdr:rowOff>94869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79646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90996</xdr:rowOff>
    </xdr:from>
    <xdr:to>
      <xdr:col>72</xdr:col>
      <xdr:colOff>38100</xdr:colOff>
      <xdr:row>79</xdr:row>
      <xdr:rowOff>21146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12273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56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103569</xdr:rowOff>
    </xdr:from>
    <xdr:to>
      <xdr:col>67</xdr:col>
      <xdr:colOff>101600</xdr:colOff>
      <xdr:row>78</xdr:row>
      <xdr:rowOff>33719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24846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3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119050</xdr:rowOff>
    </xdr:from>
    <xdr:to>
      <xdr:col>85</xdr:col>
      <xdr:colOff>127000</xdr:colOff>
      <xdr:row>96</xdr:row>
      <xdr:rowOff>47689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06800"/>
          <a:ext cx="8382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119050</xdr:rowOff>
    </xdr:from>
    <xdr:to>
      <xdr:col>81</xdr:col>
      <xdr:colOff>50800</xdr:colOff>
      <xdr:row>96</xdr:row>
      <xdr:rowOff>59004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06800"/>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11646</xdr:rowOff>
    </xdr:from>
    <xdr:to>
      <xdr:col>76</xdr:col>
      <xdr:colOff>114300</xdr:colOff>
      <xdr:row>96</xdr:row>
      <xdr:rowOff>59004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956496"/>
          <a:ext cx="889000" cy="5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11646</xdr:rowOff>
    </xdr:from>
    <xdr:to>
      <xdr:col>71</xdr:col>
      <xdr:colOff>177800</xdr:colOff>
      <xdr:row>97</xdr:row>
      <xdr:rowOff>95962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956496"/>
          <a:ext cx="889000" cy="7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168339</xdr:rowOff>
    </xdr:from>
    <xdr:to>
      <xdr:col>85</xdr:col>
      <xdr:colOff>177800</xdr:colOff>
      <xdr:row>96</xdr:row>
      <xdr:rowOff>98489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146766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68250</xdr:rowOff>
    </xdr:from>
    <xdr:to>
      <xdr:col>81</xdr:col>
      <xdr:colOff>101600</xdr:colOff>
      <xdr:row>95</xdr:row>
      <xdr:rowOff>169850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160977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8204</xdr:rowOff>
    </xdr:from>
    <xdr:to>
      <xdr:col>76</xdr:col>
      <xdr:colOff>165100</xdr:colOff>
      <xdr:row>96</xdr:row>
      <xdr:rowOff>109804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100931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132296</xdr:rowOff>
    </xdr:from>
    <xdr:to>
      <xdr:col>72</xdr:col>
      <xdr:colOff>38100</xdr:colOff>
      <xdr:row>93</xdr:row>
      <xdr:rowOff>62446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78973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6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45162</xdr:rowOff>
    </xdr:from>
    <xdr:to>
      <xdr:col>67</xdr:col>
      <xdr:colOff>101600</xdr:colOff>
      <xdr:row>97</xdr:row>
      <xdr:rowOff>146762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137889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議会費は、給与改定の増等により、前年度比で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総務費は、令和２年度は特別定額給付金給付事業等により、類似団体平均値と同様に大幅に増加しました。令和６年度は新庁舎整備や給与改定や定年延長に伴う増等により</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21.7</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民生費は、物価高騰重点支援給付金の減や住民税非課税世帯等に対する臨時特別給付金の皆減の一方で、定額減税補足給付金（調整給付）の皆増や子どものための教育・保育給付費に係る経費の増等に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4.9</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衛生費は、新型コロナウイルスワクチン接種体制確保事業の減等に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9.4</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教育費は、給与改定や定年延長、特別教室空調整備や学校給食費の公会計化に伴う経費の増等により、前年度比で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17.0</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伴い減少し、類似団体内平均値を下回っています。なお、令和３年度は臨時財政対策債償還基金費に伴う借換債未発行による償還額の増等により、類似団体内平均値を上回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令和６年度は地方税や地方交付税の増等により歳入及び歳出ともに増となり、実質収支額は前年度比で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百万円の増、標準財政規模比では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ポイント上昇しています。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年度まで赤字が発生していた岡山市住宅新築資金等貸付事業費特別会計を廃止したため、平成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年度以降は全ての会計において黒字となっており、実質赤字比率は該当しておりません。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75" thickBot="1" x14ac:dyDescent="0.2">
      <c r="B2" s="170" t="s">
        <v>77</v>
      </c>
      <c r="C2" s="170"/>
      <c r="D2" s="171"/>
    </row>
    <row r="3" spans="1:119" ht="18.75" customHeight="1" thickBot="1" x14ac:dyDescent="0.2">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407872192</v>
      </c>
      <c r="BO4" s="451"/>
      <c r="BP4" s="451"/>
      <c r="BQ4" s="451"/>
      <c r="BR4" s="451"/>
      <c r="BS4" s="451"/>
      <c r="BT4" s="451"/>
      <c r="BU4" s="452"/>
      <c r="BV4" s="450">
        <v>392169186</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6.2</v>
      </c>
      <c r="CU4" s="591"/>
      <c r="CV4" s="591"/>
      <c r="CW4" s="591"/>
      <c r="CX4" s="591"/>
      <c r="CY4" s="591"/>
      <c r="CZ4" s="591"/>
      <c r="DA4" s="592"/>
      <c r="DB4" s="590">
        <v>5.2</v>
      </c>
      <c r="DC4" s="591"/>
      <c r="DD4" s="591"/>
      <c r="DE4" s="591"/>
      <c r="DF4" s="591"/>
      <c r="DG4" s="591"/>
      <c r="DH4" s="591"/>
      <c r="DI4" s="592"/>
    </row>
    <row r="5" spans="1:119" ht="18.75" customHeight="1" x14ac:dyDescent="0.15">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389501609</v>
      </c>
      <c r="BO5" s="422"/>
      <c r="BP5" s="422"/>
      <c r="BQ5" s="422"/>
      <c r="BR5" s="422"/>
      <c r="BS5" s="422"/>
      <c r="BT5" s="422"/>
      <c r="BU5" s="423"/>
      <c r="BV5" s="421">
        <v>377741273</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91.2</v>
      </c>
      <c r="CU5" s="419"/>
      <c r="CV5" s="419"/>
      <c r="CW5" s="419"/>
      <c r="CX5" s="419"/>
      <c r="CY5" s="419"/>
      <c r="CZ5" s="419"/>
      <c r="DA5" s="420"/>
      <c r="DB5" s="418">
        <v>90</v>
      </c>
      <c r="DC5" s="419"/>
      <c r="DD5" s="419"/>
      <c r="DE5" s="419"/>
      <c r="DF5" s="419"/>
      <c r="DG5" s="419"/>
      <c r="DH5" s="419"/>
      <c r="DI5" s="420"/>
    </row>
    <row r="6" spans="1:119" ht="18.75" customHeight="1" x14ac:dyDescent="0.15">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18370583</v>
      </c>
      <c r="BO6" s="422"/>
      <c r="BP6" s="422"/>
      <c r="BQ6" s="422"/>
      <c r="BR6" s="422"/>
      <c r="BS6" s="422"/>
      <c r="BT6" s="422"/>
      <c r="BU6" s="423"/>
      <c r="BV6" s="421">
        <v>14427913</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93</v>
      </c>
      <c r="CU6" s="565"/>
      <c r="CV6" s="565"/>
      <c r="CW6" s="565"/>
      <c r="CX6" s="565"/>
      <c r="CY6" s="565"/>
      <c r="CZ6" s="565"/>
      <c r="DA6" s="566"/>
      <c r="DB6" s="564">
        <v>93.6</v>
      </c>
      <c r="DC6" s="565"/>
      <c r="DD6" s="565"/>
      <c r="DE6" s="565"/>
      <c r="DF6" s="565"/>
      <c r="DG6" s="565"/>
      <c r="DH6" s="565"/>
      <c r="DI6" s="566"/>
    </row>
    <row r="7" spans="1:119" ht="18.75" customHeight="1" x14ac:dyDescent="0.15">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5169871</v>
      </c>
      <c r="BO7" s="422"/>
      <c r="BP7" s="422"/>
      <c r="BQ7" s="422"/>
      <c r="BR7" s="422"/>
      <c r="BS7" s="422"/>
      <c r="BT7" s="422"/>
      <c r="BU7" s="423"/>
      <c r="BV7" s="421">
        <v>3615648</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212740091</v>
      </c>
      <c r="CU7" s="422"/>
      <c r="CV7" s="422"/>
      <c r="CW7" s="422"/>
      <c r="CX7" s="422"/>
      <c r="CY7" s="422"/>
      <c r="CZ7" s="422"/>
      <c r="DA7" s="423"/>
      <c r="DB7" s="421">
        <v>209635573</v>
      </c>
      <c r="DC7" s="422"/>
      <c r="DD7" s="422"/>
      <c r="DE7" s="422"/>
      <c r="DF7" s="422"/>
      <c r="DG7" s="422"/>
      <c r="DH7" s="422"/>
      <c r="DI7" s="423"/>
    </row>
    <row r="8" spans="1:119" ht="18.75" customHeight="1" thickBot="1" x14ac:dyDescent="0.2">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13200712</v>
      </c>
      <c r="BO8" s="422"/>
      <c r="BP8" s="422"/>
      <c r="BQ8" s="422"/>
      <c r="BR8" s="422"/>
      <c r="BS8" s="422"/>
      <c r="BT8" s="422"/>
      <c r="BU8" s="423"/>
      <c r="BV8" s="421">
        <v>10812265</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0.74</v>
      </c>
      <c r="CU8" s="525"/>
      <c r="CV8" s="525"/>
      <c r="CW8" s="525"/>
      <c r="CX8" s="525"/>
      <c r="CY8" s="525"/>
      <c r="CZ8" s="525"/>
      <c r="DA8" s="526"/>
      <c r="DB8" s="524">
        <v>0.74</v>
      </c>
      <c r="DC8" s="525"/>
      <c r="DD8" s="525"/>
      <c r="DE8" s="525"/>
      <c r="DF8" s="525"/>
      <c r="DG8" s="525"/>
      <c r="DH8" s="525"/>
      <c r="DI8" s="526"/>
    </row>
    <row r="9" spans="1:119" ht="18.75" customHeight="1" thickBot="1" x14ac:dyDescent="0.2">
      <c r="A9" s="169"/>
      <c r="B9" s="553" t="s">
        <v>106</v>
      </c>
      <c r="C9" s="554"/>
      <c r="D9" s="554"/>
      <c r="E9" s="554"/>
      <c r="F9" s="554"/>
      <c r="G9" s="554"/>
      <c r="H9" s="554"/>
      <c r="I9" s="554"/>
      <c r="J9" s="554"/>
      <c r="K9" s="472"/>
      <c r="L9" s="555" t="s">
        <v>107</v>
      </c>
      <c r="M9" s="556"/>
      <c r="N9" s="556"/>
      <c r="O9" s="556"/>
      <c r="P9" s="556"/>
      <c r="Q9" s="557"/>
      <c r="R9" s="558">
        <v>724691</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2388447</v>
      </c>
      <c r="BO9" s="422"/>
      <c r="BP9" s="422"/>
      <c r="BQ9" s="422"/>
      <c r="BR9" s="422"/>
      <c r="BS9" s="422"/>
      <c r="BT9" s="422"/>
      <c r="BU9" s="423"/>
      <c r="BV9" s="421">
        <v>1249113</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13.9</v>
      </c>
      <c r="CU9" s="419"/>
      <c r="CV9" s="419"/>
      <c r="CW9" s="419"/>
      <c r="CX9" s="419"/>
      <c r="CY9" s="419"/>
      <c r="CZ9" s="419"/>
      <c r="DA9" s="420"/>
      <c r="DB9" s="418">
        <v>14.9</v>
      </c>
      <c r="DC9" s="419"/>
      <c r="DD9" s="419"/>
      <c r="DE9" s="419"/>
      <c r="DF9" s="419"/>
      <c r="DG9" s="419"/>
      <c r="DH9" s="419"/>
      <c r="DI9" s="420"/>
    </row>
    <row r="10" spans="1:119" ht="18.75" customHeight="1" thickBot="1" x14ac:dyDescent="0.2">
      <c r="A10" s="169"/>
      <c r="B10" s="553"/>
      <c r="C10" s="554"/>
      <c r="D10" s="554"/>
      <c r="E10" s="554"/>
      <c r="F10" s="554"/>
      <c r="G10" s="554"/>
      <c r="H10" s="554"/>
      <c r="I10" s="554"/>
      <c r="J10" s="554"/>
      <c r="K10" s="472"/>
      <c r="L10" s="377" t="s">
        <v>112</v>
      </c>
      <c r="M10" s="378"/>
      <c r="N10" s="378"/>
      <c r="O10" s="378"/>
      <c r="P10" s="378"/>
      <c r="Q10" s="379"/>
      <c r="R10" s="374">
        <v>719474</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90</v>
      </c>
      <c r="AV10" s="480"/>
      <c r="AW10" s="480"/>
      <c r="AX10" s="480"/>
      <c r="AY10" s="435" t="s">
        <v>114</v>
      </c>
      <c r="AZ10" s="436"/>
      <c r="BA10" s="436"/>
      <c r="BB10" s="436"/>
      <c r="BC10" s="436"/>
      <c r="BD10" s="436"/>
      <c r="BE10" s="436"/>
      <c r="BF10" s="436"/>
      <c r="BG10" s="436"/>
      <c r="BH10" s="436"/>
      <c r="BI10" s="436"/>
      <c r="BJ10" s="436"/>
      <c r="BK10" s="436"/>
      <c r="BL10" s="436"/>
      <c r="BM10" s="437"/>
      <c r="BN10" s="421">
        <v>46161</v>
      </c>
      <c r="BO10" s="422"/>
      <c r="BP10" s="422"/>
      <c r="BQ10" s="422"/>
      <c r="BR10" s="422"/>
      <c r="BS10" s="422"/>
      <c r="BT10" s="422"/>
      <c r="BU10" s="423"/>
      <c r="BV10" s="421">
        <v>6793</v>
      </c>
      <c r="BW10" s="422"/>
      <c r="BX10" s="422"/>
      <c r="BY10" s="422"/>
      <c r="BZ10" s="422"/>
      <c r="CA10" s="422"/>
      <c r="CB10" s="422"/>
      <c r="CC10" s="423"/>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3"/>
      <c r="C11" s="554"/>
      <c r="D11" s="554"/>
      <c r="E11" s="554"/>
      <c r="F11" s="554"/>
      <c r="G11" s="554"/>
      <c r="H11" s="554"/>
      <c r="I11" s="554"/>
      <c r="J11" s="554"/>
      <c r="K11" s="472"/>
      <c r="L11" s="382" t="s">
        <v>116</v>
      </c>
      <c r="M11" s="383"/>
      <c r="N11" s="383"/>
      <c r="O11" s="383"/>
      <c r="P11" s="383"/>
      <c r="Q11" s="384"/>
      <c r="R11" s="550" t="s">
        <v>117</v>
      </c>
      <c r="S11" s="551"/>
      <c r="T11" s="551"/>
      <c r="U11" s="551"/>
      <c r="V11" s="552"/>
      <c r="W11" s="562"/>
      <c r="X11" s="372"/>
      <c r="Y11" s="372"/>
      <c r="Z11" s="372"/>
      <c r="AA11" s="372"/>
      <c r="AB11" s="372"/>
      <c r="AC11" s="372"/>
      <c r="AD11" s="372"/>
      <c r="AE11" s="372"/>
      <c r="AF11" s="372"/>
      <c r="AG11" s="372"/>
      <c r="AH11" s="372"/>
      <c r="AI11" s="372"/>
      <c r="AJ11" s="372"/>
      <c r="AK11" s="372"/>
      <c r="AL11" s="563"/>
      <c r="AM11" s="478" t="s">
        <v>118</v>
      </c>
      <c r="AN11" s="378"/>
      <c r="AO11" s="378"/>
      <c r="AP11" s="378"/>
      <c r="AQ11" s="378"/>
      <c r="AR11" s="378"/>
      <c r="AS11" s="378"/>
      <c r="AT11" s="379"/>
      <c r="AU11" s="479" t="s">
        <v>119</v>
      </c>
      <c r="AV11" s="480"/>
      <c r="AW11" s="480"/>
      <c r="AX11" s="480"/>
      <c r="AY11" s="435" t="s">
        <v>120</v>
      </c>
      <c r="AZ11" s="436"/>
      <c r="BA11" s="436"/>
      <c r="BB11" s="436"/>
      <c r="BC11" s="436"/>
      <c r="BD11" s="436"/>
      <c r="BE11" s="436"/>
      <c r="BF11" s="436"/>
      <c r="BG11" s="436"/>
      <c r="BH11" s="436"/>
      <c r="BI11" s="436"/>
      <c r="BJ11" s="436"/>
      <c r="BK11" s="436"/>
      <c r="BL11" s="436"/>
      <c r="BM11" s="437"/>
      <c r="BN11" s="421">
        <v>4000000</v>
      </c>
      <c r="BO11" s="422"/>
      <c r="BP11" s="422"/>
      <c r="BQ11" s="422"/>
      <c r="BR11" s="422"/>
      <c r="BS11" s="422"/>
      <c r="BT11" s="422"/>
      <c r="BU11" s="423"/>
      <c r="BV11" s="421">
        <v>3900000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695690</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5000000</v>
      </c>
      <c r="BO12" s="422"/>
      <c r="BP12" s="422"/>
      <c r="BQ12" s="422"/>
      <c r="BR12" s="422"/>
      <c r="BS12" s="422"/>
      <c r="BT12" s="422"/>
      <c r="BU12" s="423"/>
      <c r="BV12" s="421">
        <v>7000000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05" t="s">
        <v>130</v>
      </c>
      <c r="N13" s="506"/>
      <c r="O13" s="506"/>
      <c r="P13" s="506"/>
      <c r="Q13" s="507"/>
      <c r="R13" s="508">
        <v>679070</v>
      </c>
      <c r="S13" s="509"/>
      <c r="T13" s="509"/>
      <c r="U13" s="509"/>
      <c r="V13" s="510"/>
      <c r="W13" s="511" t="s">
        <v>131</v>
      </c>
      <c r="X13" s="407"/>
      <c r="Y13" s="407"/>
      <c r="Z13" s="407"/>
      <c r="AA13" s="407"/>
      <c r="AB13" s="408"/>
      <c r="AC13" s="374">
        <v>7487</v>
      </c>
      <c r="AD13" s="375"/>
      <c r="AE13" s="375"/>
      <c r="AF13" s="375"/>
      <c r="AG13" s="376"/>
      <c r="AH13" s="374">
        <v>8329</v>
      </c>
      <c r="AI13" s="375"/>
      <c r="AJ13" s="375"/>
      <c r="AK13" s="375"/>
      <c r="AL13" s="434"/>
      <c r="AM13" s="478" t="s">
        <v>132</v>
      </c>
      <c r="AN13" s="378"/>
      <c r="AO13" s="378"/>
      <c r="AP13" s="378"/>
      <c r="AQ13" s="378"/>
      <c r="AR13" s="378"/>
      <c r="AS13" s="378"/>
      <c r="AT13" s="379"/>
      <c r="AU13" s="479" t="s">
        <v>119</v>
      </c>
      <c r="AV13" s="480"/>
      <c r="AW13" s="480"/>
      <c r="AX13" s="480"/>
      <c r="AY13" s="435" t="s">
        <v>133</v>
      </c>
      <c r="AZ13" s="436"/>
      <c r="BA13" s="436"/>
      <c r="BB13" s="436"/>
      <c r="BC13" s="436"/>
      <c r="BD13" s="436"/>
      <c r="BE13" s="436"/>
      <c r="BF13" s="436"/>
      <c r="BG13" s="436"/>
      <c r="BH13" s="436"/>
      <c r="BI13" s="436"/>
      <c r="BJ13" s="436"/>
      <c r="BK13" s="436"/>
      <c r="BL13" s="436"/>
      <c r="BM13" s="437"/>
      <c r="BN13" s="421">
        <v>1434608</v>
      </c>
      <c r="BO13" s="422"/>
      <c r="BP13" s="422"/>
      <c r="BQ13" s="422"/>
      <c r="BR13" s="422"/>
      <c r="BS13" s="422"/>
      <c r="BT13" s="422"/>
      <c r="BU13" s="423"/>
      <c r="BV13" s="421">
        <v>-1844094</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5.7</v>
      </c>
      <c r="CU13" s="419"/>
      <c r="CV13" s="419"/>
      <c r="CW13" s="419"/>
      <c r="CX13" s="419"/>
      <c r="CY13" s="419"/>
      <c r="CZ13" s="419"/>
      <c r="DA13" s="420"/>
      <c r="DB13" s="418">
        <v>5.6</v>
      </c>
      <c r="DC13" s="419"/>
      <c r="DD13" s="419"/>
      <c r="DE13" s="419"/>
      <c r="DF13" s="419"/>
      <c r="DG13" s="419"/>
      <c r="DH13" s="419"/>
      <c r="DI13" s="420"/>
    </row>
    <row r="14" spans="1:119" ht="18.75" customHeight="1" thickBot="1" x14ac:dyDescent="0.2">
      <c r="A14" s="169"/>
      <c r="B14" s="530"/>
      <c r="C14" s="531"/>
      <c r="D14" s="531"/>
      <c r="E14" s="531"/>
      <c r="F14" s="531"/>
      <c r="G14" s="531"/>
      <c r="H14" s="531"/>
      <c r="I14" s="531"/>
      <c r="J14" s="531"/>
      <c r="K14" s="532"/>
      <c r="L14" s="495" t="s">
        <v>135</v>
      </c>
      <c r="M14" s="548"/>
      <c r="N14" s="548"/>
      <c r="O14" s="548"/>
      <c r="P14" s="548"/>
      <c r="Q14" s="549"/>
      <c r="R14" s="508">
        <v>698671</v>
      </c>
      <c r="S14" s="509"/>
      <c r="T14" s="509"/>
      <c r="U14" s="509"/>
      <c r="V14" s="510"/>
      <c r="W14" s="512"/>
      <c r="X14" s="410"/>
      <c r="Y14" s="410"/>
      <c r="Z14" s="410"/>
      <c r="AA14" s="410"/>
      <c r="AB14" s="411"/>
      <c r="AC14" s="501">
        <v>2.2999999999999998</v>
      </c>
      <c r="AD14" s="502"/>
      <c r="AE14" s="502"/>
      <c r="AF14" s="502"/>
      <c r="AG14" s="503"/>
      <c r="AH14" s="501">
        <v>2.6</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69"/>
      <c r="B15" s="530"/>
      <c r="C15" s="531"/>
      <c r="D15" s="531"/>
      <c r="E15" s="531"/>
      <c r="F15" s="531"/>
      <c r="G15" s="531"/>
      <c r="H15" s="531"/>
      <c r="I15" s="531"/>
      <c r="J15" s="531"/>
      <c r="K15" s="532"/>
      <c r="L15" s="178"/>
      <c r="M15" s="505" t="s">
        <v>130</v>
      </c>
      <c r="N15" s="506"/>
      <c r="O15" s="506"/>
      <c r="P15" s="506"/>
      <c r="Q15" s="507"/>
      <c r="R15" s="508">
        <v>683166</v>
      </c>
      <c r="S15" s="509"/>
      <c r="T15" s="509"/>
      <c r="U15" s="509"/>
      <c r="V15" s="510"/>
      <c r="W15" s="511" t="s">
        <v>137</v>
      </c>
      <c r="X15" s="407"/>
      <c r="Y15" s="407"/>
      <c r="Z15" s="407"/>
      <c r="AA15" s="407"/>
      <c r="AB15" s="408"/>
      <c r="AC15" s="374">
        <v>69148</v>
      </c>
      <c r="AD15" s="375"/>
      <c r="AE15" s="375"/>
      <c r="AF15" s="375"/>
      <c r="AG15" s="376"/>
      <c r="AH15" s="374">
        <v>70742</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127251851</v>
      </c>
      <c r="BO15" s="451"/>
      <c r="BP15" s="451"/>
      <c r="BQ15" s="451"/>
      <c r="BR15" s="451"/>
      <c r="BS15" s="451"/>
      <c r="BT15" s="451"/>
      <c r="BU15" s="452"/>
      <c r="BV15" s="450">
        <v>125125928</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21.5</v>
      </c>
      <c r="AD16" s="502"/>
      <c r="AE16" s="502"/>
      <c r="AF16" s="502"/>
      <c r="AG16" s="503"/>
      <c r="AH16" s="501">
        <v>22</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176863698</v>
      </c>
      <c r="BO16" s="422"/>
      <c r="BP16" s="422"/>
      <c r="BQ16" s="422"/>
      <c r="BR16" s="422"/>
      <c r="BS16" s="422"/>
      <c r="BT16" s="422"/>
      <c r="BU16" s="423"/>
      <c r="BV16" s="421">
        <v>168693035</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245491</v>
      </c>
      <c r="AD17" s="375"/>
      <c r="AE17" s="375"/>
      <c r="AF17" s="375"/>
      <c r="AG17" s="376"/>
      <c r="AH17" s="374">
        <v>242725</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158768740</v>
      </c>
      <c r="BO17" s="422"/>
      <c r="BP17" s="422"/>
      <c r="BQ17" s="422"/>
      <c r="BR17" s="422"/>
      <c r="BS17" s="422"/>
      <c r="BT17" s="422"/>
      <c r="BU17" s="423"/>
      <c r="BV17" s="421">
        <v>156171670</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69"/>
      <c r="B18" s="471" t="s">
        <v>147</v>
      </c>
      <c r="C18" s="472"/>
      <c r="D18" s="472"/>
      <c r="E18" s="473"/>
      <c r="F18" s="473"/>
      <c r="G18" s="473"/>
      <c r="H18" s="473"/>
      <c r="I18" s="473"/>
      <c r="J18" s="473"/>
      <c r="K18" s="473"/>
      <c r="L18" s="474">
        <v>789.95</v>
      </c>
      <c r="M18" s="474"/>
      <c r="N18" s="474"/>
      <c r="O18" s="474"/>
      <c r="P18" s="474"/>
      <c r="Q18" s="474"/>
      <c r="R18" s="475"/>
      <c r="S18" s="475"/>
      <c r="T18" s="475"/>
      <c r="U18" s="475"/>
      <c r="V18" s="476"/>
      <c r="W18" s="492"/>
      <c r="X18" s="493"/>
      <c r="Y18" s="493"/>
      <c r="Z18" s="493"/>
      <c r="AA18" s="493"/>
      <c r="AB18" s="517"/>
      <c r="AC18" s="391">
        <v>76.2</v>
      </c>
      <c r="AD18" s="392"/>
      <c r="AE18" s="392"/>
      <c r="AF18" s="392"/>
      <c r="AG18" s="477"/>
      <c r="AH18" s="391">
        <v>75.400000000000006</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199898614</v>
      </c>
      <c r="BO18" s="422"/>
      <c r="BP18" s="422"/>
      <c r="BQ18" s="422"/>
      <c r="BR18" s="422"/>
      <c r="BS18" s="422"/>
      <c r="BT18" s="422"/>
      <c r="BU18" s="423"/>
      <c r="BV18" s="421">
        <v>191054002</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69"/>
      <c r="B19" s="471" t="s">
        <v>149</v>
      </c>
      <c r="C19" s="472"/>
      <c r="D19" s="472"/>
      <c r="E19" s="473"/>
      <c r="F19" s="473"/>
      <c r="G19" s="473"/>
      <c r="H19" s="473"/>
      <c r="I19" s="473"/>
      <c r="J19" s="473"/>
      <c r="K19" s="473"/>
      <c r="L19" s="481">
        <v>917</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261146188</v>
      </c>
      <c r="BO19" s="422"/>
      <c r="BP19" s="422"/>
      <c r="BQ19" s="422"/>
      <c r="BR19" s="422"/>
      <c r="BS19" s="422"/>
      <c r="BT19" s="422"/>
      <c r="BU19" s="423"/>
      <c r="BV19" s="421">
        <v>256548561</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69"/>
      <c r="B20" s="471" t="s">
        <v>151</v>
      </c>
      <c r="C20" s="472"/>
      <c r="D20" s="472"/>
      <c r="E20" s="473"/>
      <c r="F20" s="473"/>
      <c r="G20" s="473"/>
      <c r="H20" s="473"/>
      <c r="I20" s="473"/>
      <c r="J20" s="473"/>
      <c r="K20" s="473"/>
      <c r="L20" s="481">
        <v>327620</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338939637</v>
      </c>
      <c r="BO22" s="451"/>
      <c r="BP22" s="451"/>
      <c r="BQ22" s="451"/>
      <c r="BR22" s="451"/>
      <c r="BS22" s="451"/>
      <c r="BT22" s="451"/>
      <c r="BU22" s="452"/>
      <c r="BV22" s="450">
        <v>337786351</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122828888</v>
      </c>
      <c r="BO23" s="422"/>
      <c r="BP23" s="422"/>
      <c r="BQ23" s="422"/>
      <c r="BR23" s="422"/>
      <c r="BS23" s="422"/>
      <c r="BT23" s="422"/>
      <c r="BU23" s="423"/>
      <c r="BV23" s="421">
        <v>132304811</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69"/>
      <c r="B24" s="400"/>
      <c r="C24" s="401"/>
      <c r="D24" s="402"/>
      <c r="E24" s="377" t="s">
        <v>161</v>
      </c>
      <c r="F24" s="378"/>
      <c r="G24" s="378"/>
      <c r="H24" s="378"/>
      <c r="I24" s="378"/>
      <c r="J24" s="378"/>
      <c r="K24" s="379"/>
      <c r="L24" s="374">
        <v>1</v>
      </c>
      <c r="M24" s="375"/>
      <c r="N24" s="375"/>
      <c r="O24" s="375"/>
      <c r="P24" s="376"/>
      <c r="Q24" s="374">
        <v>11600</v>
      </c>
      <c r="R24" s="375"/>
      <c r="S24" s="375"/>
      <c r="T24" s="375"/>
      <c r="U24" s="375"/>
      <c r="V24" s="376"/>
      <c r="W24" s="464"/>
      <c r="X24" s="401"/>
      <c r="Y24" s="402"/>
      <c r="Z24" s="377" t="s">
        <v>162</v>
      </c>
      <c r="AA24" s="378"/>
      <c r="AB24" s="378"/>
      <c r="AC24" s="378"/>
      <c r="AD24" s="378"/>
      <c r="AE24" s="378"/>
      <c r="AF24" s="378"/>
      <c r="AG24" s="379"/>
      <c r="AH24" s="374">
        <v>4564</v>
      </c>
      <c r="AI24" s="375"/>
      <c r="AJ24" s="375"/>
      <c r="AK24" s="375"/>
      <c r="AL24" s="376"/>
      <c r="AM24" s="374">
        <v>15138788</v>
      </c>
      <c r="AN24" s="375"/>
      <c r="AO24" s="375"/>
      <c r="AP24" s="375"/>
      <c r="AQ24" s="375"/>
      <c r="AR24" s="376"/>
      <c r="AS24" s="374">
        <v>3317</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193853089</v>
      </c>
      <c r="BO24" s="422"/>
      <c r="BP24" s="422"/>
      <c r="BQ24" s="422"/>
      <c r="BR24" s="422"/>
      <c r="BS24" s="422"/>
      <c r="BT24" s="422"/>
      <c r="BU24" s="423"/>
      <c r="BV24" s="421">
        <v>182578764</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69"/>
      <c r="B25" s="400"/>
      <c r="C25" s="401"/>
      <c r="D25" s="402"/>
      <c r="E25" s="377" t="s">
        <v>164</v>
      </c>
      <c r="F25" s="378"/>
      <c r="G25" s="378"/>
      <c r="H25" s="378"/>
      <c r="I25" s="378"/>
      <c r="J25" s="378"/>
      <c r="K25" s="379"/>
      <c r="L25" s="374">
        <v>2</v>
      </c>
      <c r="M25" s="375"/>
      <c r="N25" s="375"/>
      <c r="O25" s="375"/>
      <c r="P25" s="376"/>
      <c r="Q25" s="374">
        <v>9200</v>
      </c>
      <c r="R25" s="375"/>
      <c r="S25" s="375"/>
      <c r="T25" s="375"/>
      <c r="U25" s="375"/>
      <c r="V25" s="376"/>
      <c r="W25" s="464"/>
      <c r="X25" s="401"/>
      <c r="Y25" s="402"/>
      <c r="Z25" s="377" t="s">
        <v>165</v>
      </c>
      <c r="AA25" s="378"/>
      <c r="AB25" s="378"/>
      <c r="AC25" s="378"/>
      <c r="AD25" s="378"/>
      <c r="AE25" s="378"/>
      <c r="AF25" s="378"/>
      <c r="AG25" s="379"/>
      <c r="AH25" s="374">
        <v>778</v>
      </c>
      <c r="AI25" s="375"/>
      <c r="AJ25" s="375"/>
      <c r="AK25" s="375"/>
      <c r="AL25" s="376"/>
      <c r="AM25" s="374">
        <v>2574402</v>
      </c>
      <c r="AN25" s="375"/>
      <c r="AO25" s="375"/>
      <c r="AP25" s="375"/>
      <c r="AQ25" s="375"/>
      <c r="AR25" s="376"/>
      <c r="AS25" s="374">
        <v>3309</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256453061</v>
      </c>
      <c r="BO25" s="451"/>
      <c r="BP25" s="451"/>
      <c r="BQ25" s="451"/>
      <c r="BR25" s="451"/>
      <c r="BS25" s="451"/>
      <c r="BT25" s="451"/>
      <c r="BU25" s="452"/>
      <c r="BV25" s="450">
        <v>282517997</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69"/>
      <c r="B26" s="400"/>
      <c r="C26" s="401"/>
      <c r="D26" s="402"/>
      <c r="E26" s="377" t="s">
        <v>167</v>
      </c>
      <c r="F26" s="378"/>
      <c r="G26" s="378"/>
      <c r="H26" s="378"/>
      <c r="I26" s="378"/>
      <c r="J26" s="378"/>
      <c r="K26" s="379"/>
      <c r="L26" s="374">
        <v>1</v>
      </c>
      <c r="M26" s="375"/>
      <c r="N26" s="375"/>
      <c r="O26" s="375"/>
      <c r="P26" s="376"/>
      <c r="Q26" s="374">
        <v>5969</v>
      </c>
      <c r="R26" s="375"/>
      <c r="S26" s="375"/>
      <c r="T26" s="375"/>
      <c r="U26" s="375"/>
      <c r="V26" s="376"/>
      <c r="W26" s="464"/>
      <c r="X26" s="401"/>
      <c r="Y26" s="402"/>
      <c r="Z26" s="377" t="s">
        <v>168</v>
      </c>
      <c r="AA26" s="432"/>
      <c r="AB26" s="432"/>
      <c r="AC26" s="432"/>
      <c r="AD26" s="432"/>
      <c r="AE26" s="432"/>
      <c r="AF26" s="432"/>
      <c r="AG26" s="433"/>
      <c r="AH26" s="374">
        <v>372</v>
      </c>
      <c r="AI26" s="375"/>
      <c r="AJ26" s="375"/>
      <c r="AK26" s="375"/>
      <c r="AL26" s="376"/>
      <c r="AM26" s="374">
        <v>1217556</v>
      </c>
      <c r="AN26" s="375"/>
      <c r="AO26" s="375"/>
      <c r="AP26" s="375"/>
      <c r="AQ26" s="375"/>
      <c r="AR26" s="376"/>
      <c r="AS26" s="374">
        <v>3273</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v>1126548</v>
      </c>
      <c r="BO26" s="422"/>
      <c r="BP26" s="422"/>
      <c r="BQ26" s="422"/>
      <c r="BR26" s="422"/>
      <c r="BS26" s="422"/>
      <c r="BT26" s="422"/>
      <c r="BU26" s="423"/>
      <c r="BV26" s="421">
        <v>1231700</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69"/>
      <c r="B27" s="400"/>
      <c r="C27" s="401"/>
      <c r="D27" s="402"/>
      <c r="E27" s="377" t="s">
        <v>170</v>
      </c>
      <c r="F27" s="378"/>
      <c r="G27" s="378"/>
      <c r="H27" s="378"/>
      <c r="I27" s="378"/>
      <c r="J27" s="378"/>
      <c r="K27" s="379"/>
      <c r="L27" s="374">
        <v>1</v>
      </c>
      <c r="M27" s="375"/>
      <c r="N27" s="375"/>
      <c r="O27" s="375"/>
      <c r="P27" s="376"/>
      <c r="Q27" s="374">
        <v>8500</v>
      </c>
      <c r="R27" s="375"/>
      <c r="S27" s="375"/>
      <c r="T27" s="375"/>
      <c r="U27" s="375"/>
      <c r="V27" s="376"/>
      <c r="W27" s="464"/>
      <c r="X27" s="401"/>
      <c r="Y27" s="402"/>
      <c r="Z27" s="377" t="s">
        <v>171</v>
      </c>
      <c r="AA27" s="378"/>
      <c r="AB27" s="378"/>
      <c r="AC27" s="378"/>
      <c r="AD27" s="378"/>
      <c r="AE27" s="378"/>
      <c r="AF27" s="378"/>
      <c r="AG27" s="379"/>
      <c r="AH27" s="374">
        <v>3381</v>
      </c>
      <c r="AI27" s="375"/>
      <c r="AJ27" s="375"/>
      <c r="AK27" s="375"/>
      <c r="AL27" s="376"/>
      <c r="AM27" s="374">
        <v>12066407</v>
      </c>
      <c r="AN27" s="375"/>
      <c r="AO27" s="375"/>
      <c r="AP27" s="375"/>
      <c r="AQ27" s="375"/>
      <c r="AR27" s="376"/>
      <c r="AS27" s="374">
        <v>3569</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4911308</v>
      </c>
      <c r="BO27" s="456"/>
      <c r="BP27" s="456"/>
      <c r="BQ27" s="456"/>
      <c r="BR27" s="456"/>
      <c r="BS27" s="456"/>
      <c r="BT27" s="456"/>
      <c r="BU27" s="457"/>
      <c r="BV27" s="455">
        <v>4875158</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69"/>
      <c r="B28" s="400"/>
      <c r="C28" s="401"/>
      <c r="D28" s="402"/>
      <c r="E28" s="377" t="s">
        <v>173</v>
      </c>
      <c r="F28" s="378"/>
      <c r="G28" s="378"/>
      <c r="H28" s="378"/>
      <c r="I28" s="378"/>
      <c r="J28" s="378"/>
      <c r="K28" s="379"/>
      <c r="L28" s="374">
        <v>1</v>
      </c>
      <c r="M28" s="375"/>
      <c r="N28" s="375"/>
      <c r="O28" s="375"/>
      <c r="P28" s="376"/>
      <c r="Q28" s="374">
        <v>7700</v>
      </c>
      <c r="R28" s="375"/>
      <c r="S28" s="375"/>
      <c r="T28" s="375"/>
      <c r="U28" s="375"/>
      <c r="V28" s="376"/>
      <c r="W28" s="464"/>
      <c r="X28" s="401"/>
      <c r="Y28" s="402"/>
      <c r="Z28" s="377" t="s">
        <v>174</v>
      </c>
      <c r="AA28" s="378"/>
      <c r="AB28" s="378"/>
      <c r="AC28" s="378"/>
      <c r="AD28" s="378"/>
      <c r="AE28" s="378"/>
      <c r="AF28" s="378"/>
      <c r="AG28" s="379"/>
      <c r="AH28" s="374">
        <v>484</v>
      </c>
      <c r="AI28" s="375"/>
      <c r="AJ28" s="375"/>
      <c r="AK28" s="375"/>
      <c r="AL28" s="376"/>
      <c r="AM28" s="374">
        <v>1399244</v>
      </c>
      <c r="AN28" s="375"/>
      <c r="AO28" s="375"/>
      <c r="AP28" s="375"/>
      <c r="AQ28" s="375"/>
      <c r="AR28" s="376"/>
      <c r="AS28" s="374">
        <v>2891</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21892687</v>
      </c>
      <c r="BO28" s="451"/>
      <c r="BP28" s="451"/>
      <c r="BQ28" s="451"/>
      <c r="BR28" s="451"/>
      <c r="BS28" s="451"/>
      <c r="BT28" s="451"/>
      <c r="BU28" s="452"/>
      <c r="BV28" s="450">
        <v>21046526</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69"/>
      <c r="B29" s="400"/>
      <c r="C29" s="401"/>
      <c r="D29" s="402"/>
      <c r="E29" s="377" t="s">
        <v>176</v>
      </c>
      <c r="F29" s="378"/>
      <c r="G29" s="378"/>
      <c r="H29" s="378"/>
      <c r="I29" s="378"/>
      <c r="J29" s="378"/>
      <c r="K29" s="379"/>
      <c r="L29" s="374">
        <v>44</v>
      </c>
      <c r="M29" s="375"/>
      <c r="N29" s="375"/>
      <c r="O29" s="375"/>
      <c r="P29" s="376"/>
      <c r="Q29" s="374">
        <v>7100</v>
      </c>
      <c r="R29" s="375"/>
      <c r="S29" s="375"/>
      <c r="T29" s="375"/>
      <c r="U29" s="375"/>
      <c r="V29" s="376"/>
      <c r="W29" s="465"/>
      <c r="X29" s="466"/>
      <c r="Y29" s="467"/>
      <c r="Z29" s="377" t="s">
        <v>177</v>
      </c>
      <c r="AA29" s="378"/>
      <c r="AB29" s="378"/>
      <c r="AC29" s="378"/>
      <c r="AD29" s="378"/>
      <c r="AE29" s="378"/>
      <c r="AF29" s="378"/>
      <c r="AG29" s="379"/>
      <c r="AH29" s="374">
        <v>8429</v>
      </c>
      <c r="AI29" s="375"/>
      <c r="AJ29" s="375"/>
      <c r="AK29" s="375"/>
      <c r="AL29" s="376"/>
      <c r="AM29" s="374">
        <v>28604439</v>
      </c>
      <c r="AN29" s="375"/>
      <c r="AO29" s="375"/>
      <c r="AP29" s="375"/>
      <c r="AQ29" s="375"/>
      <c r="AR29" s="376"/>
      <c r="AS29" s="374">
        <v>3394</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2953489</v>
      </c>
      <c r="BO29" s="422"/>
      <c r="BP29" s="422"/>
      <c r="BQ29" s="422"/>
      <c r="BR29" s="422"/>
      <c r="BS29" s="422"/>
      <c r="BT29" s="422"/>
      <c r="BU29" s="423"/>
      <c r="BV29" s="421">
        <v>1584117</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101.6</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41582231</v>
      </c>
      <c r="BO30" s="456"/>
      <c r="BP30" s="456"/>
      <c r="BQ30" s="456"/>
      <c r="BR30" s="456"/>
      <c r="BS30" s="456"/>
      <c r="BT30" s="456"/>
      <c r="BU30" s="457"/>
      <c r="BV30" s="455">
        <v>45316924</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15">
      <c r="A33" s="169"/>
      <c r="B33" s="193"/>
      <c r="C33" s="373" t="s">
        <v>186</v>
      </c>
      <c r="D33" s="373"/>
      <c r="E33" s="372" t="s">
        <v>187</v>
      </c>
      <c r="F33" s="372"/>
      <c r="G33" s="372"/>
      <c r="H33" s="372"/>
      <c r="I33" s="372"/>
      <c r="J33" s="372"/>
      <c r="K33" s="372"/>
      <c r="L33" s="372"/>
      <c r="M33" s="372"/>
      <c r="N33" s="372"/>
      <c r="O33" s="372"/>
      <c r="P33" s="372"/>
      <c r="Q33" s="372"/>
      <c r="R33" s="372"/>
      <c r="S33" s="372"/>
      <c r="T33" s="194"/>
      <c r="U33" s="373" t="s">
        <v>186</v>
      </c>
      <c r="V33" s="373"/>
      <c r="W33" s="372" t="s">
        <v>187</v>
      </c>
      <c r="X33" s="372"/>
      <c r="Y33" s="372"/>
      <c r="Z33" s="372"/>
      <c r="AA33" s="372"/>
      <c r="AB33" s="372"/>
      <c r="AC33" s="372"/>
      <c r="AD33" s="372"/>
      <c r="AE33" s="372"/>
      <c r="AF33" s="372"/>
      <c r="AG33" s="372"/>
      <c r="AH33" s="372"/>
      <c r="AI33" s="372"/>
      <c r="AJ33" s="372"/>
      <c r="AK33" s="372"/>
      <c r="AL33" s="194"/>
      <c r="AM33" s="373" t="s">
        <v>186</v>
      </c>
      <c r="AN33" s="373"/>
      <c r="AO33" s="372" t="s">
        <v>187</v>
      </c>
      <c r="AP33" s="372"/>
      <c r="AQ33" s="372"/>
      <c r="AR33" s="372"/>
      <c r="AS33" s="372"/>
      <c r="AT33" s="372"/>
      <c r="AU33" s="372"/>
      <c r="AV33" s="372"/>
      <c r="AW33" s="372"/>
      <c r="AX33" s="372"/>
      <c r="AY33" s="372"/>
      <c r="AZ33" s="372"/>
      <c r="BA33" s="372"/>
      <c r="BB33" s="372"/>
      <c r="BC33" s="372"/>
      <c r="BD33" s="195"/>
      <c r="BE33" s="372" t="s">
        <v>188</v>
      </c>
      <c r="BF33" s="372"/>
      <c r="BG33" s="372" t="s">
        <v>189</v>
      </c>
      <c r="BH33" s="372"/>
      <c r="BI33" s="372"/>
      <c r="BJ33" s="372"/>
      <c r="BK33" s="372"/>
      <c r="BL33" s="372"/>
      <c r="BM33" s="372"/>
      <c r="BN33" s="372"/>
      <c r="BO33" s="372"/>
      <c r="BP33" s="372"/>
      <c r="BQ33" s="372"/>
      <c r="BR33" s="372"/>
      <c r="BS33" s="372"/>
      <c r="BT33" s="372"/>
      <c r="BU33" s="372"/>
      <c r="BV33" s="195"/>
      <c r="BW33" s="373" t="s">
        <v>188</v>
      </c>
      <c r="BX33" s="373"/>
      <c r="BY33" s="372" t="s">
        <v>190</v>
      </c>
      <c r="BZ33" s="372"/>
      <c r="CA33" s="372"/>
      <c r="CB33" s="372"/>
      <c r="CC33" s="372"/>
      <c r="CD33" s="372"/>
      <c r="CE33" s="372"/>
      <c r="CF33" s="372"/>
      <c r="CG33" s="372"/>
      <c r="CH33" s="372"/>
      <c r="CI33" s="372"/>
      <c r="CJ33" s="372"/>
      <c r="CK33" s="372"/>
      <c r="CL33" s="372"/>
      <c r="CM33" s="372"/>
      <c r="CN33" s="194"/>
      <c r="CO33" s="373" t="s">
        <v>186</v>
      </c>
      <c r="CP33" s="373"/>
      <c r="CQ33" s="372" t="s">
        <v>191</v>
      </c>
      <c r="CR33" s="372"/>
      <c r="CS33" s="372"/>
      <c r="CT33" s="372"/>
      <c r="CU33" s="372"/>
      <c r="CV33" s="372"/>
      <c r="CW33" s="372"/>
      <c r="CX33" s="372"/>
      <c r="CY33" s="372"/>
      <c r="CZ33" s="372"/>
      <c r="DA33" s="372"/>
      <c r="DB33" s="372"/>
      <c r="DC33" s="372"/>
      <c r="DD33" s="372"/>
      <c r="DE33" s="372"/>
      <c r="DF33" s="194"/>
      <c r="DG33" s="371" t="s">
        <v>192</v>
      </c>
      <c r="DH33" s="371"/>
      <c r="DI33" s="196"/>
    </row>
    <row r="34" spans="1:113" ht="32.25" customHeight="1" x14ac:dyDescent="0.15">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9</v>
      </c>
      <c r="V34" s="369"/>
      <c r="W34" s="370" t="str">
        <f>IF('各会計、関係団体の財政状況及び健全化判断比率'!B28="","",'各会計、関係団体の財政状況及び健全化判断比率'!B28)</f>
        <v>岡山市国民健康保険費特別会計</v>
      </c>
      <c r="X34" s="370"/>
      <c r="Y34" s="370"/>
      <c r="Z34" s="370"/>
      <c r="AA34" s="370"/>
      <c r="AB34" s="370"/>
      <c r="AC34" s="370"/>
      <c r="AD34" s="370"/>
      <c r="AE34" s="370"/>
      <c r="AF34" s="370"/>
      <c r="AG34" s="370"/>
      <c r="AH34" s="370"/>
      <c r="AI34" s="370"/>
      <c r="AJ34" s="370"/>
      <c r="AK34" s="370"/>
      <c r="AL34" s="169"/>
      <c r="AM34" s="369">
        <f>IF(AO34="","",MAX(C34:D43,U34:V43)+1)</f>
        <v>12</v>
      </c>
      <c r="AN34" s="369"/>
      <c r="AO34" s="370" t="str">
        <f>IF('各会計、関係団体の財政状況及び健全化判断比率'!B31="","",'各会計、関係団体の財政状況及び健全化判断比率'!B31)</f>
        <v>岡山市下水道事業会計</v>
      </c>
      <c r="AP34" s="370"/>
      <c r="AQ34" s="370"/>
      <c r="AR34" s="370"/>
      <c r="AS34" s="370"/>
      <c r="AT34" s="370"/>
      <c r="AU34" s="370"/>
      <c r="AV34" s="370"/>
      <c r="AW34" s="370"/>
      <c r="AX34" s="370"/>
      <c r="AY34" s="370"/>
      <c r="AZ34" s="370"/>
      <c r="BA34" s="370"/>
      <c r="BB34" s="370"/>
      <c r="BC34" s="370"/>
      <c r="BD34" s="169"/>
      <c r="BE34" s="369" t="str">
        <f>IF(BG34="","",MAX(C34:D43,U34:V43,AM34:AN43)+1)</f>
        <v/>
      </c>
      <c r="BF34" s="369"/>
      <c r="BG34" s="370"/>
      <c r="BH34" s="370"/>
      <c r="BI34" s="370"/>
      <c r="BJ34" s="370"/>
      <c r="BK34" s="370"/>
      <c r="BL34" s="370"/>
      <c r="BM34" s="370"/>
      <c r="BN34" s="370"/>
      <c r="BO34" s="370"/>
      <c r="BP34" s="370"/>
      <c r="BQ34" s="370"/>
      <c r="BR34" s="370"/>
      <c r="BS34" s="370"/>
      <c r="BT34" s="370"/>
      <c r="BU34" s="370"/>
      <c r="BV34" s="169"/>
      <c r="BW34" s="369">
        <f>IF(BY34="","",MAX(C34:D43,U34:V43,AM34:AN43,BE34:BF43)+1)</f>
        <v>17</v>
      </c>
      <c r="BX34" s="369"/>
      <c r="BY34" s="370" t="str">
        <f>IF('各会計、関係団体の財政状況及び健全化判断比率'!B68="","",'各会計、関係団体の財政状況及び健全化判断比率'!B68)</f>
        <v>神崎衛生施設組合</v>
      </c>
      <c r="BZ34" s="370"/>
      <c r="CA34" s="370"/>
      <c r="CB34" s="370"/>
      <c r="CC34" s="370"/>
      <c r="CD34" s="370"/>
      <c r="CE34" s="370"/>
      <c r="CF34" s="370"/>
      <c r="CG34" s="370"/>
      <c r="CH34" s="370"/>
      <c r="CI34" s="370"/>
      <c r="CJ34" s="370"/>
      <c r="CK34" s="370"/>
      <c r="CL34" s="370"/>
      <c r="CM34" s="370"/>
      <c r="CN34" s="169"/>
      <c r="CO34" s="369">
        <f>IF(CQ34="","",MAX(C34:D43,U34:V43,AM34:AN43,BE34:BF43,BW34:BX43)+1)</f>
        <v>27</v>
      </c>
      <c r="CP34" s="369"/>
      <c r="CQ34" s="370" t="str">
        <f>IF('各会計、関係団体の財政状況及び健全化判断比率'!BS7="","",'各会計、関係団体の財政状況及び健全化判断比率'!BS7)</f>
        <v>（一財）岡山市勤労者サポートプラザ</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196"/>
    </row>
    <row r="35" spans="1:113" ht="32.25" customHeight="1" x14ac:dyDescent="0.15">
      <c r="A35" s="169"/>
      <c r="B35" s="193"/>
      <c r="C35" s="369">
        <f>IF(E35="","",C34+1)</f>
        <v>2</v>
      </c>
      <c r="D35" s="369"/>
      <c r="E35" s="370" t="str">
        <f>IF('各会計、関係団体の財政状況及び健全化判断比率'!B8="","",'各会計、関係団体の財政状況及び健全化判断比率'!B8)</f>
        <v>岡山市用品調達費特別会計</v>
      </c>
      <c r="F35" s="370"/>
      <c r="G35" s="370"/>
      <c r="H35" s="370"/>
      <c r="I35" s="370"/>
      <c r="J35" s="370"/>
      <c r="K35" s="370"/>
      <c r="L35" s="370"/>
      <c r="M35" s="370"/>
      <c r="N35" s="370"/>
      <c r="O35" s="370"/>
      <c r="P35" s="370"/>
      <c r="Q35" s="370"/>
      <c r="R35" s="370"/>
      <c r="S35" s="370"/>
      <c r="T35" s="169"/>
      <c r="U35" s="369">
        <f>IF(W35="","",U34+1)</f>
        <v>10</v>
      </c>
      <c r="V35" s="369"/>
      <c r="W35" s="370" t="str">
        <f>IF('各会計、関係団体の財政状況及び健全化判断比率'!B29="","",'各会計、関係団体の財政状況及び健全化判断比率'!B29)</f>
        <v>岡山市介護保険費特別会計</v>
      </c>
      <c r="X35" s="370"/>
      <c r="Y35" s="370"/>
      <c r="Z35" s="370"/>
      <c r="AA35" s="370"/>
      <c r="AB35" s="370"/>
      <c r="AC35" s="370"/>
      <c r="AD35" s="370"/>
      <c r="AE35" s="370"/>
      <c r="AF35" s="370"/>
      <c r="AG35" s="370"/>
      <c r="AH35" s="370"/>
      <c r="AI35" s="370"/>
      <c r="AJ35" s="370"/>
      <c r="AK35" s="370"/>
      <c r="AL35" s="169"/>
      <c r="AM35" s="369">
        <f t="shared" ref="AM35:AM43" si="0">IF(AO35="","",AM34+1)</f>
        <v>13</v>
      </c>
      <c r="AN35" s="369"/>
      <c r="AO35" s="370" t="str">
        <f>IF('各会計、関係団体の財政状況及び健全化判断比率'!B32="","",'各会計、関係団体の財政状況及び健全化判断比率'!B32)</f>
        <v>岡山市市場事業会計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18</v>
      </c>
      <c r="BX35" s="369"/>
      <c r="BY35" s="370" t="str">
        <f>IF('各会計、関係団体の財政状況及び健全化判断比率'!B69="","",'各会計、関係団体の財政状況及び健全化判断比率'!B69)</f>
        <v>備南衛生施設組合</v>
      </c>
      <c r="BZ35" s="370"/>
      <c r="CA35" s="370"/>
      <c r="CB35" s="370"/>
      <c r="CC35" s="370"/>
      <c r="CD35" s="370"/>
      <c r="CE35" s="370"/>
      <c r="CF35" s="370"/>
      <c r="CG35" s="370"/>
      <c r="CH35" s="370"/>
      <c r="CI35" s="370"/>
      <c r="CJ35" s="370"/>
      <c r="CK35" s="370"/>
      <c r="CL35" s="370"/>
      <c r="CM35" s="370"/>
      <c r="CN35" s="169"/>
      <c r="CO35" s="369">
        <f t="shared" ref="CO35:CO43" si="3">IF(CQ35="","",CO34+1)</f>
        <v>28</v>
      </c>
      <c r="CP35" s="369"/>
      <c r="CQ35" s="370" t="str">
        <f>IF('各会計、関係団体の財政状況及び健全化判断比率'!BS8="","",'各会計、関係団体の財政状況及び健全化判断比率'!BS8)</f>
        <v>（公財）岡山市公園協会</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15">
      <c r="A36" s="169"/>
      <c r="B36" s="193"/>
      <c r="C36" s="369">
        <f>IF(E36="","",C35+1)</f>
        <v>3</v>
      </c>
      <c r="D36" s="369"/>
      <c r="E36" s="370" t="str">
        <f>IF('各会計、関係団体の財政状況及び健全化判断比率'!B9="","",'各会計、関係団体の財政状況及び健全化判断比率'!B9)</f>
        <v>岡山市災害遺児教育年金事業費特別会計</v>
      </c>
      <c r="F36" s="370"/>
      <c r="G36" s="370"/>
      <c r="H36" s="370"/>
      <c r="I36" s="370"/>
      <c r="J36" s="370"/>
      <c r="K36" s="370"/>
      <c r="L36" s="370"/>
      <c r="M36" s="370"/>
      <c r="N36" s="370"/>
      <c r="O36" s="370"/>
      <c r="P36" s="370"/>
      <c r="Q36" s="370"/>
      <c r="R36" s="370"/>
      <c r="S36" s="370"/>
      <c r="T36" s="169"/>
      <c r="U36" s="369">
        <f t="shared" ref="U36:U43" si="4">IF(W36="","",U35+1)</f>
        <v>11</v>
      </c>
      <c r="V36" s="369"/>
      <c r="W36" s="370" t="str">
        <f>IF('各会計、関係団体の財政状況及び健全化判断比率'!B30="","",'各会計、関係団体の財政状況及び健全化判断比率'!B30)</f>
        <v>岡山市後期高齢者医療費特別会計</v>
      </c>
      <c r="X36" s="370"/>
      <c r="Y36" s="370"/>
      <c r="Z36" s="370"/>
      <c r="AA36" s="370"/>
      <c r="AB36" s="370"/>
      <c r="AC36" s="370"/>
      <c r="AD36" s="370"/>
      <c r="AE36" s="370"/>
      <c r="AF36" s="370"/>
      <c r="AG36" s="370"/>
      <c r="AH36" s="370"/>
      <c r="AI36" s="370"/>
      <c r="AJ36" s="370"/>
      <c r="AK36" s="370"/>
      <c r="AL36" s="169"/>
      <c r="AM36" s="369">
        <f t="shared" si="0"/>
        <v>14</v>
      </c>
      <c r="AN36" s="369"/>
      <c r="AO36" s="370" t="str">
        <f>IF('各会計、関係団体の財政状況及び健全化判断比率'!B33="","",'各会計、関係団体の財政状況及び健全化判断比率'!B33)</f>
        <v>岡山市水道事業会計</v>
      </c>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19</v>
      </c>
      <c r="BX36" s="369"/>
      <c r="BY36" s="370" t="str">
        <f>IF('各会計、関係団体の財政状況及び健全化判断比率'!B70="","",'各会計、関係団体の財政状況及び健全化判断比率'!B70)</f>
        <v>旭川中部衛生施設組合</v>
      </c>
      <c r="BZ36" s="370"/>
      <c r="CA36" s="370"/>
      <c r="CB36" s="370"/>
      <c r="CC36" s="370"/>
      <c r="CD36" s="370"/>
      <c r="CE36" s="370"/>
      <c r="CF36" s="370"/>
      <c r="CG36" s="370"/>
      <c r="CH36" s="370"/>
      <c r="CI36" s="370"/>
      <c r="CJ36" s="370"/>
      <c r="CK36" s="370"/>
      <c r="CL36" s="370"/>
      <c r="CM36" s="370"/>
      <c r="CN36" s="169"/>
      <c r="CO36" s="369">
        <f t="shared" si="3"/>
        <v>29</v>
      </c>
      <c r="CP36" s="369"/>
      <c r="CQ36" s="370" t="str">
        <f>IF('各会計、関係団体の財政状況及び健全化判断比率'!BS9="","",'各会計、関係団体の財政状況及び健全化判断比率'!BS9)</f>
        <v>（公財）岡山市シルバー人材センター</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15">
      <c r="A37" s="169"/>
      <c r="B37" s="193"/>
      <c r="C37" s="369">
        <f>IF(E37="","",C36+1)</f>
        <v>4</v>
      </c>
      <c r="D37" s="369"/>
      <c r="E37" s="370" t="str">
        <f>IF('各会計、関係団体の財政状況及び健全化判断比率'!B10="","",'各会計、関係団体の財政状況及び健全化判断比率'!B10)</f>
        <v>岡山市公共用地取得事業費特別会計</v>
      </c>
      <c r="F37" s="370"/>
      <c r="G37" s="370"/>
      <c r="H37" s="370"/>
      <c r="I37" s="370"/>
      <c r="J37" s="370"/>
      <c r="K37" s="370"/>
      <c r="L37" s="370"/>
      <c r="M37" s="370"/>
      <c r="N37" s="370"/>
      <c r="O37" s="370"/>
      <c r="P37" s="370"/>
      <c r="Q37" s="370"/>
      <c r="R37" s="370"/>
      <c r="S37" s="370"/>
      <c r="T37" s="169"/>
      <c r="U37" s="369" t="str">
        <f t="shared" si="4"/>
        <v/>
      </c>
      <c r="V37" s="369"/>
      <c r="W37" s="370"/>
      <c r="X37" s="370"/>
      <c r="Y37" s="370"/>
      <c r="Z37" s="370"/>
      <c r="AA37" s="370"/>
      <c r="AB37" s="370"/>
      <c r="AC37" s="370"/>
      <c r="AD37" s="370"/>
      <c r="AE37" s="370"/>
      <c r="AF37" s="370"/>
      <c r="AG37" s="370"/>
      <c r="AH37" s="370"/>
      <c r="AI37" s="370"/>
      <c r="AJ37" s="370"/>
      <c r="AK37" s="370"/>
      <c r="AL37" s="169"/>
      <c r="AM37" s="369">
        <f t="shared" si="0"/>
        <v>15</v>
      </c>
      <c r="AN37" s="369"/>
      <c r="AO37" s="370" t="str">
        <f>IF('各会計、関係団体の財政状況及び健全化判断比率'!B34="","",'各会計、関係団体の財政状況及び健全化判断比率'!B34)</f>
        <v>岡山市工業用水道事業会計</v>
      </c>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f t="shared" si="2"/>
        <v>20</v>
      </c>
      <c r="BX37" s="369"/>
      <c r="BY37" s="370" t="str">
        <f>IF('各会計、関係団体の財政状況及び健全化判断比率'!B71="","",'各会計、関係団体の財政状況及び健全化判断比率'!B71)</f>
        <v>岡山市久米南町衛生施設組合</v>
      </c>
      <c r="BZ37" s="370"/>
      <c r="CA37" s="370"/>
      <c r="CB37" s="370"/>
      <c r="CC37" s="370"/>
      <c r="CD37" s="370"/>
      <c r="CE37" s="370"/>
      <c r="CF37" s="370"/>
      <c r="CG37" s="370"/>
      <c r="CH37" s="370"/>
      <c r="CI37" s="370"/>
      <c r="CJ37" s="370"/>
      <c r="CK37" s="370"/>
      <c r="CL37" s="370"/>
      <c r="CM37" s="370"/>
      <c r="CN37" s="169"/>
      <c r="CO37" s="369">
        <f t="shared" si="3"/>
        <v>30</v>
      </c>
      <c r="CP37" s="369"/>
      <c r="CQ37" s="370" t="str">
        <f>IF('各会計、関係団体の財政状況及び健全化判断比率'!BS10="","",'各会計、関係団体の財政状況及び健全化判断比率'!BS10)</f>
        <v>(公財）岡山文化芸術創造</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15">
      <c r="A38" s="169"/>
      <c r="B38" s="193"/>
      <c r="C38" s="369">
        <f t="shared" ref="C38:C43" si="5">IF(E38="","",C37+1)</f>
        <v>5</v>
      </c>
      <c r="D38" s="369"/>
      <c r="E38" s="370" t="str">
        <f>IF('各会計、関係団体の財政状況及び健全化判断比率'!B11="","",'各会計、関係団体の財政状況及び健全化判断比率'!B11)</f>
        <v>岡山市学童校外事故共済事業費特別会計</v>
      </c>
      <c r="F38" s="370"/>
      <c r="G38" s="370"/>
      <c r="H38" s="370"/>
      <c r="I38" s="370"/>
      <c r="J38" s="370"/>
      <c r="K38" s="370"/>
      <c r="L38" s="370"/>
      <c r="M38" s="370"/>
      <c r="N38" s="370"/>
      <c r="O38" s="370"/>
      <c r="P38" s="370"/>
      <c r="Q38" s="370"/>
      <c r="R38" s="370"/>
      <c r="S38" s="370"/>
      <c r="T38" s="169"/>
      <c r="U38" s="369" t="str">
        <f t="shared" si="4"/>
        <v/>
      </c>
      <c r="V38" s="369"/>
      <c r="W38" s="370"/>
      <c r="X38" s="370"/>
      <c r="Y38" s="370"/>
      <c r="Z38" s="370"/>
      <c r="AA38" s="370"/>
      <c r="AB38" s="370"/>
      <c r="AC38" s="370"/>
      <c r="AD38" s="370"/>
      <c r="AE38" s="370"/>
      <c r="AF38" s="370"/>
      <c r="AG38" s="370"/>
      <c r="AH38" s="370"/>
      <c r="AI38" s="370"/>
      <c r="AJ38" s="370"/>
      <c r="AK38" s="370"/>
      <c r="AL38" s="169"/>
      <c r="AM38" s="369">
        <f t="shared" si="0"/>
        <v>16</v>
      </c>
      <c r="AN38" s="369"/>
      <c r="AO38" s="370" t="str">
        <f>IF('各会計、関係団体の財政状況及び健全化判断比率'!B35="","",'各会計、関係団体の財政状況及び健全化判断比率'!B35)</f>
        <v>岡山市病院事業会計</v>
      </c>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f t="shared" si="2"/>
        <v>21</v>
      </c>
      <c r="BX38" s="369"/>
      <c r="BY38" s="370" t="str">
        <f>IF('各会計、関係団体の財政状況及び健全化判断比率'!B72="","",'各会計、関係団体の財政状況及び健全化判断比率'!B72)</f>
        <v>岡山市久米南町国民健康保険組合</v>
      </c>
      <c r="BZ38" s="370"/>
      <c r="CA38" s="370"/>
      <c r="CB38" s="370"/>
      <c r="CC38" s="370"/>
      <c r="CD38" s="370"/>
      <c r="CE38" s="370"/>
      <c r="CF38" s="370"/>
      <c r="CG38" s="370"/>
      <c r="CH38" s="370"/>
      <c r="CI38" s="370"/>
      <c r="CJ38" s="370"/>
      <c r="CK38" s="370"/>
      <c r="CL38" s="370"/>
      <c r="CM38" s="370"/>
      <c r="CN38" s="169"/>
      <c r="CO38" s="369">
        <f t="shared" si="3"/>
        <v>31</v>
      </c>
      <c r="CP38" s="369"/>
      <c r="CQ38" s="370" t="str">
        <f>IF('各会計、関係団体の財政状況及び健全化判断比率'!BS11="","",'各会計、関係団体の財政状況及び健全化判断比率'!BS11)</f>
        <v>（一財）岡山市水産協会</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15">
      <c r="A39" s="169"/>
      <c r="B39" s="193"/>
      <c r="C39" s="369">
        <f t="shared" si="5"/>
        <v>6</v>
      </c>
      <c r="D39" s="369"/>
      <c r="E39" s="370" t="str">
        <f>IF('各会計、関係団体の財政状況及び健全化判断比率'!B12="","",'各会計、関係団体の財政状況及び健全化判断比率'!B12)</f>
        <v>岡山市母子父子寡婦福祉資金貸付事業費特別会計</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f t="shared" si="2"/>
        <v>22</v>
      </c>
      <c r="BX39" s="369"/>
      <c r="BY39" s="370" t="str">
        <f>IF('各会計、関係団体の財政状況及び健全化判断比率'!B73="","",'各会計、関係団体の財政状況及び健全化判断比率'!B73)</f>
        <v>岡山県広域水道企業団</v>
      </c>
      <c r="BZ39" s="370"/>
      <c r="CA39" s="370"/>
      <c r="CB39" s="370"/>
      <c r="CC39" s="370"/>
      <c r="CD39" s="370"/>
      <c r="CE39" s="370"/>
      <c r="CF39" s="370"/>
      <c r="CG39" s="370"/>
      <c r="CH39" s="370"/>
      <c r="CI39" s="370"/>
      <c r="CJ39" s="370"/>
      <c r="CK39" s="370"/>
      <c r="CL39" s="370"/>
      <c r="CM39" s="370"/>
      <c r="CN39" s="169"/>
      <c r="CO39" s="369">
        <f t="shared" si="3"/>
        <v>32</v>
      </c>
      <c r="CP39" s="369"/>
      <c r="CQ39" s="370" t="str">
        <f>IF('各会計、関係団体の財政状況及び健全化判断比率'!BS12="","",'各会計、関係団体の財政状況及び健全化判断比率'!BS12)</f>
        <v>（公財）岡山市ふれあい公社</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15">
      <c r="A40" s="169"/>
      <c r="B40" s="193"/>
      <c r="C40" s="369">
        <f t="shared" si="5"/>
        <v>7</v>
      </c>
      <c r="D40" s="369"/>
      <c r="E40" s="370" t="str">
        <f>IF('各会計、関係団体の財政状況及び健全化判断比率'!B13="","",'各会計、関係団体の財政状況及び健全化判断比率'!B13)</f>
        <v>岡山市公債費特別会計</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f t="shared" si="2"/>
        <v>23</v>
      </c>
      <c r="BX40" s="369"/>
      <c r="BY40" s="370" t="str">
        <f>IF('各会計、関係団体の財政状況及び健全化判断比率'!B74="","",'各会計、関係団体の財政状況及び健全化判断比率'!B74)</f>
        <v>岡山県南部水道企業団</v>
      </c>
      <c r="BZ40" s="370"/>
      <c r="CA40" s="370"/>
      <c r="CB40" s="370"/>
      <c r="CC40" s="370"/>
      <c r="CD40" s="370"/>
      <c r="CE40" s="370"/>
      <c r="CF40" s="370"/>
      <c r="CG40" s="370"/>
      <c r="CH40" s="370"/>
      <c r="CI40" s="370"/>
      <c r="CJ40" s="370"/>
      <c r="CK40" s="370"/>
      <c r="CL40" s="370"/>
      <c r="CM40" s="370"/>
      <c r="CN40" s="169"/>
      <c r="CO40" s="369">
        <f t="shared" si="3"/>
        <v>33</v>
      </c>
      <c r="CP40" s="369"/>
      <c r="CQ40" s="370" t="str">
        <f>IF('各会計、関係団体の財政状況及び健全化判断比率'!BS13="","",'各会計、関係団体の財政状況及び健全化判断比率'!BS13)</f>
        <v>（株）岡山コンベンションセンター</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15">
      <c r="A41" s="169"/>
      <c r="B41" s="193"/>
      <c r="C41" s="369">
        <f t="shared" si="5"/>
        <v>8</v>
      </c>
      <c r="D41" s="369"/>
      <c r="E41" s="370" t="str">
        <f>IF('各会計、関係団体の財政状況及び健全化判断比率'!B14="","",'各会計、関係団体の財政状況及び健全化判断比率'!B14)</f>
        <v>岡山市立総合医療センター病院事業債特別会計</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f t="shared" si="2"/>
        <v>24</v>
      </c>
      <c r="BX41" s="369"/>
      <c r="BY41" s="370" t="str">
        <f>IF('各会計、関係団体の財政状況及び健全化判断比率'!B75="","",'各会計、関係団体の財政状況及び健全化判断比率'!B75)</f>
        <v>湛井十二箇郷組合</v>
      </c>
      <c r="BZ41" s="370"/>
      <c r="CA41" s="370"/>
      <c r="CB41" s="370"/>
      <c r="CC41" s="370"/>
      <c r="CD41" s="370"/>
      <c r="CE41" s="370"/>
      <c r="CF41" s="370"/>
      <c r="CG41" s="370"/>
      <c r="CH41" s="370"/>
      <c r="CI41" s="370"/>
      <c r="CJ41" s="370"/>
      <c r="CK41" s="370"/>
      <c r="CL41" s="370"/>
      <c r="CM41" s="370"/>
      <c r="CN41" s="169"/>
      <c r="CO41" s="369">
        <f t="shared" si="3"/>
        <v>34</v>
      </c>
      <c r="CP41" s="369"/>
      <c r="CQ41" s="370" t="str">
        <f>IF('各会計、関係団体の財政状況及び健全化判断比率'!BS14="","",'各会計、関係団体の財政状況及び健全化判断比率'!BS14)</f>
        <v>岡山市場冷蔵（株）</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15">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f t="shared" si="2"/>
        <v>25</v>
      </c>
      <c r="BX42" s="369"/>
      <c r="BY42" s="370" t="str">
        <f>IF('各会計、関係団体の財政状況及び健全化判断比率'!B76="","",'各会計、関係団体の財政状況及び健全化判断比率'!B76)</f>
        <v>大正池水利組合</v>
      </c>
      <c r="BZ42" s="370"/>
      <c r="CA42" s="370"/>
      <c r="CB42" s="370"/>
      <c r="CC42" s="370"/>
      <c r="CD42" s="370"/>
      <c r="CE42" s="370"/>
      <c r="CF42" s="370"/>
      <c r="CG42" s="370"/>
      <c r="CH42" s="370"/>
      <c r="CI42" s="370"/>
      <c r="CJ42" s="370"/>
      <c r="CK42" s="370"/>
      <c r="CL42" s="370"/>
      <c r="CM42" s="370"/>
      <c r="CN42" s="169"/>
      <c r="CO42" s="369">
        <f t="shared" si="3"/>
        <v>35</v>
      </c>
      <c r="CP42" s="369"/>
      <c r="CQ42" s="370" t="str">
        <f>IF('各会計、関係団体の財政状況及び健全化判断比率'!BS15="","",'各会計、関係団体の財政状況及び健全化判断比率'!BS15)</f>
        <v>岡山港埠頭開発(株）</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15">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f t="shared" si="2"/>
        <v>26</v>
      </c>
      <c r="BX43" s="369"/>
      <c r="BY43" s="370" t="str">
        <f>IF('各会計、関係団体の財政状況及び健全化判断比率'!B77="","",'各会計、関係団体の財政状況及び健全化判断比率'!B77)</f>
        <v>田原用水組合</v>
      </c>
      <c r="BZ43" s="370"/>
      <c r="CA43" s="370"/>
      <c r="CB43" s="370"/>
      <c r="CC43" s="370"/>
      <c r="CD43" s="370"/>
      <c r="CE43" s="370"/>
      <c r="CF43" s="370"/>
      <c r="CG43" s="370"/>
      <c r="CH43" s="370"/>
      <c r="CI43" s="370"/>
      <c r="CJ43" s="370"/>
      <c r="CK43" s="370"/>
      <c r="CL43" s="370"/>
      <c r="CM43" s="370"/>
      <c r="CN43" s="169"/>
      <c r="CO43" s="369">
        <f t="shared" si="3"/>
        <v>36</v>
      </c>
      <c r="CP43" s="369"/>
      <c r="CQ43" s="370" t="str">
        <f>IF('各会計、関係団体の財政状況及び健全化判断比率'!BS16="","",'各会計、関係団体の財政状況及び健全化判断比率'!BS16)</f>
        <v>岡山市土地開発公社</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v>
      </c>
      <c r="DH43" s="36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Xks6p6pbJd+tnZR7EPTKQz5yiQm/76Gm3soUjntjAwowC24a77AUi3SaLNEfvsmckrsiNSgORLLI5FBihsBW7g==" saltValue="ZkTcrfWHfGZxoo8pp2Al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3" t="s">
        <v>542</v>
      </c>
      <c r="D34" s="1183"/>
      <c r="E34" s="1184"/>
      <c r="F34" s="32">
        <v>6.25</v>
      </c>
      <c r="G34" s="33">
        <v>6.63</v>
      </c>
      <c r="H34" s="33">
        <v>4.95</v>
      </c>
      <c r="I34" s="33">
        <v>5.47</v>
      </c>
      <c r="J34" s="34">
        <v>6.51</v>
      </c>
      <c r="K34" s="22"/>
      <c r="L34" s="22"/>
      <c r="M34" s="22"/>
      <c r="N34" s="22"/>
      <c r="O34" s="22"/>
      <c r="P34" s="22"/>
    </row>
    <row r="35" spans="1:16" ht="39" customHeight="1" x14ac:dyDescent="0.15">
      <c r="A35" s="22"/>
      <c r="B35" s="35"/>
      <c r="C35" s="1177" t="s">
        <v>543</v>
      </c>
      <c r="D35" s="1178"/>
      <c r="E35" s="1179"/>
      <c r="F35" s="36">
        <v>4.91</v>
      </c>
      <c r="G35" s="37">
        <v>4.38</v>
      </c>
      <c r="H35" s="37">
        <v>4.08</v>
      </c>
      <c r="I35" s="37">
        <v>3.63</v>
      </c>
      <c r="J35" s="38">
        <v>4.47</v>
      </c>
      <c r="K35" s="22"/>
      <c r="L35" s="22"/>
      <c r="M35" s="22"/>
      <c r="N35" s="22"/>
      <c r="O35" s="22"/>
      <c r="P35" s="22"/>
    </row>
    <row r="36" spans="1:16" ht="39" customHeight="1" x14ac:dyDescent="0.15">
      <c r="A36" s="22"/>
      <c r="B36" s="35"/>
      <c r="C36" s="1177" t="s">
        <v>544</v>
      </c>
      <c r="D36" s="1178"/>
      <c r="E36" s="1179"/>
      <c r="F36" s="36">
        <v>1.52</v>
      </c>
      <c r="G36" s="37">
        <v>1.52</v>
      </c>
      <c r="H36" s="37">
        <v>1.62</v>
      </c>
      <c r="I36" s="37">
        <v>1.68</v>
      </c>
      <c r="J36" s="38">
        <v>1.72</v>
      </c>
      <c r="K36" s="22"/>
      <c r="L36" s="22"/>
      <c r="M36" s="22"/>
      <c r="N36" s="22"/>
      <c r="O36" s="22"/>
      <c r="P36" s="22"/>
    </row>
    <row r="37" spans="1:16" ht="39" customHeight="1" x14ac:dyDescent="0.15">
      <c r="A37" s="22"/>
      <c r="B37" s="35"/>
      <c r="C37" s="1177" t="s">
        <v>545</v>
      </c>
      <c r="D37" s="1178"/>
      <c r="E37" s="1179"/>
      <c r="F37" s="36">
        <v>0.54</v>
      </c>
      <c r="G37" s="37">
        <v>0.5</v>
      </c>
      <c r="H37" s="37">
        <v>0.56999999999999995</v>
      </c>
      <c r="I37" s="37">
        <v>0.56000000000000005</v>
      </c>
      <c r="J37" s="38">
        <v>0.53</v>
      </c>
      <c r="K37" s="22"/>
      <c r="L37" s="22"/>
      <c r="M37" s="22"/>
      <c r="N37" s="22"/>
      <c r="O37" s="22"/>
      <c r="P37" s="22"/>
    </row>
    <row r="38" spans="1:16" ht="39" customHeight="1" x14ac:dyDescent="0.15">
      <c r="A38" s="22"/>
      <c r="B38" s="35"/>
      <c r="C38" s="1177" t="s">
        <v>546</v>
      </c>
      <c r="D38" s="1178"/>
      <c r="E38" s="1179"/>
      <c r="F38" s="36">
        <v>0.59</v>
      </c>
      <c r="G38" s="37">
        <v>0.71</v>
      </c>
      <c r="H38" s="37">
        <v>1.0900000000000001</v>
      </c>
      <c r="I38" s="37">
        <v>0.66</v>
      </c>
      <c r="J38" s="38">
        <v>0.45</v>
      </c>
      <c r="K38" s="22"/>
      <c r="L38" s="22"/>
      <c r="M38" s="22"/>
      <c r="N38" s="22"/>
      <c r="O38" s="22"/>
      <c r="P38" s="22"/>
    </row>
    <row r="39" spans="1:16" ht="39" customHeight="1" x14ac:dyDescent="0.15">
      <c r="A39" s="22"/>
      <c r="B39" s="35"/>
      <c r="C39" s="1177" t="s">
        <v>547</v>
      </c>
      <c r="D39" s="1178"/>
      <c r="E39" s="1179"/>
      <c r="F39" s="36">
        <v>0.42</v>
      </c>
      <c r="G39" s="37">
        <v>0.16</v>
      </c>
      <c r="H39" s="37">
        <v>0.11</v>
      </c>
      <c r="I39" s="37">
        <v>0.1</v>
      </c>
      <c r="J39" s="38">
        <v>0.1</v>
      </c>
      <c r="K39" s="22"/>
      <c r="L39" s="22"/>
      <c r="M39" s="22"/>
      <c r="N39" s="22"/>
      <c r="O39" s="22"/>
      <c r="P39" s="22"/>
    </row>
    <row r="40" spans="1:16" ht="39" customHeight="1" x14ac:dyDescent="0.15">
      <c r="A40" s="22"/>
      <c r="B40" s="35"/>
      <c r="C40" s="1177" t="s">
        <v>548</v>
      </c>
      <c r="D40" s="1178"/>
      <c r="E40" s="1179"/>
      <c r="F40" s="36">
        <v>0.09</v>
      </c>
      <c r="G40" s="37">
        <v>0.09</v>
      </c>
      <c r="H40" s="37">
        <v>0.09</v>
      </c>
      <c r="I40" s="37">
        <v>0.09</v>
      </c>
      <c r="J40" s="38">
        <v>0.09</v>
      </c>
      <c r="K40" s="22"/>
      <c r="L40" s="22"/>
      <c r="M40" s="22"/>
      <c r="N40" s="22"/>
      <c r="O40" s="22"/>
      <c r="P40" s="22"/>
    </row>
    <row r="41" spans="1:16" ht="39" customHeight="1" x14ac:dyDescent="0.15">
      <c r="A41" s="22"/>
      <c r="B41" s="35"/>
      <c r="C41" s="1177" t="s">
        <v>549</v>
      </c>
      <c r="D41" s="1178"/>
      <c r="E41" s="1179"/>
      <c r="F41" s="36">
        <v>0</v>
      </c>
      <c r="G41" s="37">
        <v>0</v>
      </c>
      <c r="H41" s="37">
        <v>0</v>
      </c>
      <c r="I41" s="37">
        <v>0</v>
      </c>
      <c r="J41" s="38">
        <v>0</v>
      </c>
      <c r="K41" s="22"/>
      <c r="L41" s="22"/>
      <c r="M41" s="22"/>
      <c r="N41" s="22"/>
      <c r="O41" s="22"/>
      <c r="P41" s="22"/>
    </row>
    <row r="42" spans="1:16" ht="39" customHeight="1" x14ac:dyDescent="0.15">
      <c r="A42" s="22"/>
      <c r="B42" s="39"/>
      <c r="C42" s="1177" t="s">
        <v>550</v>
      </c>
      <c r="D42" s="1178"/>
      <c r="E42" s="1179"/>
      <c r="F42" s="36" t="s">
        <v>496</v>
      </c>
      <c r="G42" s="37" t="s">
        <v>496</v>
      </c>
      <c r="H42" s="37" t="s">
        <v>496</v>
      </c>
      <c r="I42" s="37" t="s">
        <v>496</v>
      </c>
      <c r="J42" s="38" t="s">
        <v>496</v>
      </c>
      <c r="K42" s="22"/>
      <c r="L42" s="22"/>
      <c r="M42" s="22"/>
      <c r="N42" s="22"/>
      <c r="O42" s="22"/>
      <c r="P42" s="22"/>
    </row>
    <row r="43" spans="1:16" ht="39" customHeight="1" thickBot="1" x14ac:dyDescent="0.2">
      <c r="A43" s="22"/>
      <c r="B43" s="40"/>
      <c r="C43" s="1180" t="s">
        <v>551</v>
      </c>
      <c r="D43" s="1181"/>
      <c r="E43" s="1182"/>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Bhlifrind4glvwXspwsdGu28h6XI9tKHfP3yVF3Dn5B6Zh/hdBPpPQvS9XcQU877zEQ6fUQghm7CPETazLppA==" saltValue="fhn3RaGwCYOMhZN83XX8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08" t="s">
        <v>9</v>
      </c>
      <c r="C45" s="1209"/>
      <c r="D45" s="58"/>
      <c r="E45" s="1214" t="s">
        <v>10</v>
      </c>
      <c r="F45" s="1214"/>
      <c r="G45" s="1214"/>
      <c r="H45" s="1214"/>
      <c r="I45" s="1214"/>
      <c r="J45" s="1215"/>
      <c r="K45" s="59">
        <v>29067</v>
      </c>
      <c r="L45" s="60">
        <v>29255</v>
      </c>
      <c r="M45" s="60">
        <v>29989</v>
      </c>
      <c r="N45" s="60">
        <v>30996</v>
      </c>
      <c r="O45" s="61">
        <v>29605</v>
      </c>
      <c r="P45" s="48"/>
      <c r="Q45" s="48"/>
      <c r="R45" s="48"/>
      <c r="S45" s="48"/>
      <c r="T45" s="48"/>
      <c r="U45" s="48"/>
    </row>
    <row r="46" spans="1:21" ht="30.75" customHeight="1" x14ac:dyDescent="0.15">
      <c r="A46" s="48"/>
      <c r="B46" s="1210"/>
      <c r="C46" s="1211"/>
      <c r="D46" s="62"/>
      <c r="E46" s="1187" t="s">
        <v>11</v>
      </c>
      <c r="F46" s="1187"/>
      <c r="G46" s="1187"/>
      <c r="H46" s="1187"/>
      <c r="I46" s="1187"/>
      <c r="J46" s="1188"/>
      <c r="K46" s="63" t="s">
        <v>496</v>
      </c>
      <c r="L46" s="64" t="s">
        <v>496</v>
      </c>
      <c r="M46" s="64" t="s">
        <v>496</v>
      </c>
      <c r="N46" s="64" t="s">
        <v>496</v>
      </c>
      <c r="O46" s="65" t="s">
        <v>496</v>
      </c>
      <c r="P46" s="48"/>
      <c r="Q46" s="48"/>
      <c r="R46" s="48"/>
      <c r="S46" s="48"/>
      <c r="T46" s="48"/>
      <c r="U46" s="48"/>
    </row>
    <row r="47" spans="1:21" ht="30.75" customHeight="1" x14ac:dyDescent="0.15">
      <c r="A47" s="48"/>
      <c r="B47" s="1210"/>
      <c r="C47" s="1211"/>
      <c r="D47" s="62"/>
      <c r="E47" s="1187" t="s">
        <v>12</v>
      </c>
      <c r="F47" s="1187"/>
      <c r="G47" s="1187"/>
      <c r="H47" s="1187"/>
      <c r="I47" s="1187"/>
      <c r="J47" s="1188"/>
      <c r="K47" s="63">
        <v>3175</v>
      </c>
      <c r="L47" s="64">
        <v>3333</v>
      </c>
      <c r="M47" s="64">
        <v>3333</v>
      </c>
      <c r="N47" s="64">
        <v>3333</v>
      </c>
      <c r="O47" s="65">
        <v>3400</v>
      </c>
      <c r="P47" s="48"/>
      <c r="Q47" s="48"/>
      <c r="R47" s="48"/>
      <c r="S47" s="48"/>
      <c r="T47" s="48"/>
      <c r="U47" s="48"/>
    </row>
    <row r="48" spans="1:21" ht="30.75" customHeight="1" x14ac:dyDescent="0.15">
      <c r="A48" s="48"/>
      <c r="B48" s="1210"/>
      <c r="C48" s="1211"/>
      <c r="D48" s="62"/>
      <c r="E48" s="1187" t="s">
        <v>13</v>
      </c>
      <c r="F48" s="1187"/>
      <c r="G48" s="1187"/>
      <c r="H48" s="1187"/>
      <c r="I48" s="1187"/>
      <c r="J48" s="1188"/>
      <c r="K48" s="63">
        <v>6214</v>
      </c>
      <c r="L48" s="64">
        <v>6001</v>
      </c>
      <c r="M48" s="64">
        <v>5860</v>
      </c>
      <c r="N48" s="64">
        <v>5791</v>
      </c>
      <c r="O48" s="65">
        <v>6114</v>
      </c>
      <c r="P48" s="48"/>
      <c r="Q48" s="48"/>
      <c r="R48" s="48"/>
      <c r="S48" s="48"/>
      <c r="T48" s="48"/>
      <c r="U48" s="48"/>
    </row>
    <row r="49" spans="1:21" ht="30.75" customHeight="1" x14ac:dyDescent="0.15">
      <c r="A49" s="48"/>
      <c r="B49" s="1210"/>
      <c r="C49" s="1211"/>
      <c r="D49" s="62"/>
      <c r="E49" s="1187" t="s">
        <v>14</v>
      </c>
      <c r="F49" s="1187"/>
      <c r="G49" s="1187"/>
      <c r="H49" s="1187"/>
      <c r="I49" s="1187"/>
      <c r="J49" s="1188"/>
      <c r="K49" s="63">
        <v>25</v>
      </c>
      <c r="L49" s="64">
        <v>22</v>
      </c>
      <c r="M49" s="64">
        <v>21</v>
      </c>
      <c r="N49" s="64">
        <v>22</v>
      </c>
      <c r="O49" s="65">
        <v>18</v>
      </c>
      <c r="P49" s="48"/>
      <c r="Q49" s="48"/>
      <c r="R49" s="48"/>
      <c r="S49" s="48"/>
      <c r="T49" s="48"/>
      <c r="U49" s="48"/>
    </row>
    <row r="50" spans="1:21" ht="30.75" customHeight="1" x14ac:dyDescent="0.15">
      <c r="A50" s="48"/>
      <c r="B50" s="1210"/>
      <c r="C50" s="1211"/>
      <c r="D50" s="62"/>
      <c r="E50" s="1187" t="s">
        <v>15</v>
      </c>
      <c r="F50" s="1187"/>
      <c r="G50" s="1187"/>
      <c r="H50" s="1187"/>
      <c r="I50" s="1187"/>
      <c r="J50" s="1188"/>
      <c r="K50" s="63">
        <v>1153</v>
      </c>
      <c r="L50" s="64">
        <v>1101</v>
      </c>
      <c r="M50" s="64">
        <v>1066</v>
      </c>
      <c r="N50" s="64">
        <v>1037</v>
      </c>
      <c r="O50" s="65">
        <v>1016</v>
      </c>
      <c r="P50" s="48"/>
      <c r="Q50" s="48"/>
      <c r="R50" s="48"/>
      <c r="S50" s="48"/>
      <c r="T50" s="48"/>
      <c r="U50" s="48"/>
    </row>
    <row r="51" spans="1:21" ht="30.75" customHeight="1" x14ac:dyDescent="0.15">
      <c r="A51" s="48"/>
      <c r="B51" s="1212"/>
      <c r="C51" s="1213"/>
      <c r="D51" s="66"/>
      <c r="E51" s="1187" t="s">
        <v>16</v>
      </c>
      <c r="F51" s="1187"/>
      <c r="G51" s="1187"/>
      <c r="H51" s="1187"/>
      <c r="I51" s="1187"/>
      <c r="J51" s="1188"/>
      <c r="K51" s="63">
        <v>0</v>
      </c>
      <c r="L51" s="64" t="s">
        <v>496</v>
      </c>
      <c r="M51" s="64" t="s">
        <v>496</v>
      </c>
      <c r="N51" s="64" t="s">
        <v>496</v>
      </c>
      <c r="O51" s="65">
        <v>0</v>
      </c>
      <c r="P51" s="48"/>
      <c r="Q51" s="48"/>
      <c r="R51" s="48"/>
      <c r="S51" s="48"/>
      <c r="T51" s="48"/>
      <c r="U51" s="48"/>
    </row>
    <row r="52" spans="1:21" ht="30.75" customHeight="1" x14ac:dyDescent="0.15">
      <c r="A52" s="48"/>
      <c r="B52" s="1185" t="s">
        <v>17</v>
      </c>
      <c r="C52" s="1186"/>
      <c r="D52" s="66"/>
      <c r="E52" s="1187" t="s">
        <v>18</v>
      </c>
      <c r="F52" s="1187"/>
      <c r="G52" s="1187"/>
      <c r="H52" s="1187"/>
      <c r="I52" s="1187"/>
      <c r="J52" s="1188"/>
      <c r="K52" s="63">
        <v>30515</v>
      </c>
      <c r="L52" s="64">
        <v>29979</v>
      </c>
      <c r="M52" s="64">
        <v>29925</v>
      </c>
      <c r="N52" s="64">
        <v>29696</v>
      </c>
      <c r="O52" s="65">
        <v>30096</v>
      </c>
      <c r="P52" s="48"/>
      <c r="Q52" s="48"/>
      <c r="R52" s="48"/>
      <c r="S52" s="48"/>
      <c r="T52" s="48"/>
      <c r="U52" s="48"/>
    </row>
    <row r="53" spans="1:21" ht="30.75" customHeight="1" thickBot="1" x14ac:dyDescent="0.2">
      <c r="A53" s="48"/>
      <c r="B53" s="1189" t="s">
        <v>19</v>
      </c>
      <c r="C53" s="1190"/>
      <c r="D53" s="67"/>
      <c r="E53" s="1191" t="s">
        <v>20</v>
      </c>
      <c r="F53" s="1191"/>
      <c r="G53" s="1191"/>
      <c r="H53" s="1191"/>
      <c r="I53" s="1191"/>
      <c r="J53" s="1192"/>
      <c r="K53" s="68">
        <v>9119</v>
      </c>
      <c r="L53" s="69">
        <v>9733</v>
      </c>
      <c r="M53" s="69">
        <v>10344</v>
      </c>
      <c r="N53" s="69">
        <v>11483</v>
      </c>
      <c r="O53" s="70">
        <v>10057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93" t="s">
        <v>24</v>
      </c>
      <c r="C58" s="1194"/>
      <c r="D58" s="1199" t="s">
        <v>25</v>
      </c>
      <c r="E58" s="1200"/>
      <c r="F58" s="1200"/>
      <c r="G58" s="1200"/>
      <c r="H58" s="1200"/>
      <c r="I58" s="1200"/>
      <c r="J58" s="1201"/>
      <c r="K58" s="83">
        <v>3175</v>
      </c>
      <c r="L58" s="84">
        <v>3333</v>
      </c>
      <c r="M58" s="84">
        <v>3333</v>
      </c>
      <c r="N58" s="84">
        <v>3333</v>
      </c>
      <c r="O58" s="85">
        <v>3400</v>
      </c>
    </row>
    <row r="59" spans="1:21" ht="31.5" customHeight="1" x14ac:dyDescent="0.15">
      <c r="B59" s="1195"/>
      <c r="C59" s="1196"/>
      <c r="D59" s="1202" t="s">
        <v>26</v>
      </c>
      <c r="E59" s="1203"/>
      <c r="F59" s="1203"/>
      <c r="G59" s="1203"/>
      <c r="H59" s="1203"/>
      <c r="I59" s="1203"/>
      <c r="J59" s="1204"/>
      <c r="K59" s="86">
        <v>20367</v>
      </c>
      <c r="L59" s="87">
        <v>22333</v>
      </c>
      <c r="M59" s="87">
        <v>31100</v>
      </c>
      <c r="N59" s="87">
        <v>30640</v>
      </c>
      <c r="O59" s="88">
        <v>30900</v>
      </c>
    </row>
    <row r="60" spans="1:21" ht="31.5" customHeight="1" thickBot="1" x14ac:dyDescent="0.2">
      <c r="B60" s="1197"/>
      <c r="C60" s="1198"/>
      <c r="D60" s="1205" t="s">
        <v>27</v>
      </c>
      <c r="E60" s="1206"/>
      <c r="F60" s="1206"/>
      <c r="G60" s="1206"/>
      <c r="H60" s="1206"/>
      <c r="I60" s="1206"/>
      <c r="J60" s="1207"/>
      <c r="K60" s="89">
        <v>13578</v>
      </c>
      <c r="L60" s="90">
        <v>15000</v>
      </c>
      <c r="M60" s="90">
        <v>15000</v>
      </c>
      <c r="N60" s="90">
        <v>15000</v>
      </c>
      <c r="O60" s="91">
        <v>15000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NIAfFtLYKPbB+bWev4XqLr8P7VtNA/kux0G0t75q/JjhT+iCdiXav3wHjj2RchxuRBcWwB4Rrt9skF5IkRhg==" saltValue="afxRnK7b1DBbJZRmHl4R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228" t="s">
        <v>30</v>
      </c>
      <c r="C41" s="1229"/>
      <c r="D41" s="105"/>
      <c r="E41" s="1230" t="s">
        <v>31</v>
      </c>
      <c r="F41" s="1230"/>
      <c r="G41" s="1230"/>
      <c r="H41" s="1231"/>
      <c r="I41" s="342">
        <v>363236</v>
      </c>
      <c r="J41" s="343">
        <v>372560</v>
      </c>
      <c r="K41" s="343">
        <v>377959</v>
      </c>
      <c r="L41" s="343">
        <v>372071</v>
      </c>
      <c r="M41" s="344">
        <v>371390</v>
      </c>
    </row>
    <row r="42" spans="2:13" ht="27.75" customHeight="1" x14ac:dyDescent="0.15">
      <c r="B42" s="1218"/>
      <c r="C42" s="1219"/>
      <c r="D42" s="106"/>
      <c r="E42" s="1222" t="s">
        <v>32</v>
      </c>
      <c r="F42" s="1222"/>
      <c r="G42" s="1222"/>
      <c r="H42" s="1223"/>
      <c r="I42" s="345">
        <v>14750</v>
      </c>
      <c r="J42" s="346">
        <v>14453</v>
      </c>
      <c r="K42" s="346">
        <v>13915</v>
      </c>
      <c r="L42" s="346">
        <v>13777</v>
      </c>
      <c r="M42" s="347">
        <v>13899</v>
      </c>
    </row>
    <row r="43" spans="2:13" ht="27.75" customHeight="1" x14ac:dyDescent="0.15">
      <c r="B43" s="1218"/>
      <c r="C43" s="1219"/>
      <c r="D43" s="106"/>
      <c r="E43" s="1222" t="s">
        <v>33</v>
      </c>
      <c r="F43" s="1222"/>
      <c r="G43" s="1222"/>
      <c r="H43" s="1223"/>
      <c r="I43" s="345">
        <v>92894</v>
      </c>
      <c r="J43" s="346">
        <v>92410</v>
      </c>
      <c r="K43" s="346">
        <v>90229</v>
      </c>
      <c r="L43" s="346">
        <v>85647</v>
      </c>
      <c r="M43" s="347">
        <v>87200</v>
      </c>
    </row>
    <row r="44" spans="2:13" ht="27.75" customHeight="1" x14ac:dyDescent="0.15">
      <c r="B44" s="1218"/>
      <c r="C44" s="1219"/>
      <c r="D44" s="106"/>
      <c r="E44" s="1222" t="s">
        <v>34</v>
      </c>
      <c r="F44" s="1222"/>
      <c r="G44" s="1222"/>
      <c r="H44" s="1223"/>
      <c r="I44" s="345">
        <v>127</v>
      </c>
      <c r="J44" s="346">
        <v>122</v>
      </c>
      <c r="K44" s="346">
        <v>112</v>
      </c>
      <c r="L44" s="346">
        <v>97</v>
      </c>
      <c r="M44" s="347">
        <v>87</v>
      </c>
    </row>
    <row r="45" spans="2:13" ht="27.75" customHeight="1" x14ac:dyDescent="0.15">
      <c r="B45" s="1218"/>
      <c r="C45" s="1219"/>
      <c r="D45" s="106"/>
      <c r="E45" s="1222" t="s">
        <v>35</v>
      </c>
      <c r="F45" s="1222"/>
      <c r="G45" s="1222"/>
      <c r="H45" s="1223"/>
      <c r="I45" s="345">
        <v>56832</v>
      </c>
      <c r="J45" s="346">
        <v>56281</v>
      </c>
      <c r="K45" s="346">
        <v>53994</v>
      </c>
      <c r="L45" s="346">
        <v>55900</v>
      </c>
      <c r="M45" s="347">
        <v>55583</v>
      </c>
    </row>
    <row r="46" spans="2:13" ht="27.75" customHeight="1" x14ac:dyDescent="0.15">
      <c r="B46" s="1218"/>
      <c r="C46" s="1219"/>
      <c r="D46" s="107"/>
      <c r="E46" s="1222" t="s">
        <v>36</v>
      </c>
      <c r="F46" s="1222"/>
      <c r="G46" s="1222"/>
      <c r="H46" s="1223"/>
      <c r="I46" s="345">
        <v>356</v>
      </c>
      <c r="J46" s="346">
        <v>2</v>
      </c>
      <c r="K46" s="346">
        <v>3</v>
      </c>
      <c r="L46" s="346">
        <v>12</v>
      </c>
      <c r="M46" s="347">
        <v>0</v>
      </c>
    </row>
    <row r="47" spans="2:13" ht="27.75" customHeight="1" x14ac:dyDescent="0.15">
      <c r="B47" s="1218"/>
      <c r="C47" s="1219"/>
      <c r="D47" s="108"/>
      <c r="E47" s="1232" t="s">
        <v>37</v>
      </c>
      <c r="F47" s="1233"/>
      <c r="G47" s="1233"/>
      <c r="H47" s="1234"/>
      <c r="I47" s="345" t="s">
        <v>496</v>
      </c>
      <c r="J47" s="346" t="s">
        <v>496</v>
      </c>
      <c r="K47" s="346" t="s">
        <v>496</v>
      </c>
      <c r="L47" s="346" t="s">
        <v>496</v>
      </c>
      <c r="M47" s="347" t="s">
        <v>496</v>
      </c>
    </row>
    <row r="48" spans="2:13" ht="27.75" customHeight="1" x14ac:dyDescent="0.15">
      <c r="B48" s="1218"/>
      <c r="C48" s="1219"/>
      <c r="D48" s="106"/>
      <c r="E48" s="1222" t="s">
        <v>38</v>
      </c>
      <c r="F48" s="1222"/>
      <c r="G48" s="1222"/>
      <c r="H48" s="1223"/>
      <c r="I48" s="345" t="s">
        <v>496</v>
      </c>
      <c r="J48" s="346" t="s">
        <v>496</v>
      </c>
      <c r="K48" s="346" t="s">
        <v>496</v>
      </c>
      <c r="L48" s="346" t="s">
        <v>496</v>
      </c>
      <c r="M48" s="347" t="s">
        <v>496</v>
      </c>
    </row>
    <row r="49" spans="2:13" ht="27.75" customHeight="1" x14ac:dyDescent="0.15">
      <c r="B49" s="1220"/>
      <c r="C49" s="1221"/>
      <c r="D49" s="106"/>
      <c r="E49" s="1222" t="s">
        <v>39</v>
      </c>
      <c r="F49" s="1222"/>
      <c r="G49" s="1222"/>
      <c r="H49" s="1223"/>
      <c r="I49" s="345" t="s">
        <v>496</v>
      </c>
      <c r="J49" s="346" t="s">
        <v>496</v>
      </c>
      <c r="K49" s="346" t="s">
        <v>496</v>
      </c>
      <c r="L49" s="346" t="s">
        <v>496</v>
      </c>
      <c r="M49" s="347" t="s">
        <v>496</v>
      </c>
    </row>
    <row r="50" spans="2:13" ht="27.75" customHeight="1" x14ac:dyDescent="0.15">
      <c r="B50" s="1216" t="s">
        <v>40</v>
      </c>
      <c r="C50" s="1217"/>
      <c r="D50" s="109"/>
      <c r="E50" s="1222" t="s">
        <v>41</v>
      </c>
      <c r="F50" s="1222"/>
      <c r="G50" s="1222"/>
      <c r="H50" s="1223"/>
      <c r="I50" s="345">
        <v>82649</v>
      </c>
      <c r="J50" s="346">
        <v>97448</v>
      </c>
      <c r="K50" s="346">
        <v>103745</v>
      </c>
      <c r="L50" s="346">
        <v>105775</v>
      </c>
      <c r="M50" s="347">
        <v>102273</v>
      </c>
    </row>
    <row r="51" spans="2:13" ht="27.75" customHeight="1" x14ac:dyDescent="0.15">
      <c r="B51" s="1218"/>
      <c r="C51" s="1219"/>
      <c r="D51" s="106"/>
      <c r="E51" s="1222" t="s">
        <v>42</v>
      </c>
      <c r="F51" s="1222"/>
      <c r="G51" s="1222"/>
      <c r="H51" s="1223"/>
      <c r="I51" s="345">
        <v>66437</v>
      </c>
      <c r="J51" s="346">
        <v>68792</v>
      </c>
      <c r="K51" s="346">
        <v>69819</v>
      </c>
      <c r="L51" s="346">
        <v>70210</v>
      </c>
      <c r="M51" s="347">
        <v>73427</v>
      </c>
    </row>
    <row r="52" spans="2:13" ht="27.75" customHeight="1" x14ac:dyDescent="0.15">
      <c r="B52" s="1220"/>
      <c r="C52" s="1221"/>
      <c r="D52" s="106"/>
      <c r="E52" s="1222" t="s">
        <v>43</v>
      </c>
      <c r="F52" s="1222"/>
      <c r="G52" s="1222"/>
      <c r="H52" s="1223"/>
      <c r="I52" s="345">
        <v>387164</v>
      </c>
      <c r="J52" s="346">
        <v>401717</v>
      </c>
      <c r="K52" s="346">
        <v>407644</v>
      </c>
      <c r="L52" s="346">
        <v>410304</v>
      </c>
      <c r="M52" s="347">
        <v>413925</v>
      </c>
    </row>
    <row r="53" spans="2:13" ht="27.75" customHeight="1" thickBot="1" x14ac:dyDescent="0.2">
      <c r="B53" s="1224" t="s">
        <v>19</v>
      </c>
      <c r="C53" s="1225"/>
      <c r="D53" s="110"/>
      <c r="E53" s="1226" t="s">
        <v>44</v>
      </c>
      <c r="F53" s="1226"/>
      <c r="G53" s="1226"/>
      <c r="H53" s="1227"/>
      <c r="I53" s="348">
        <v>-8056</v>
      </c>
      <c r="J53" s="349">
        <v>-32128</v>
      </c>
      <c r="K53" s="349">
        <v>-44998</v>
      </c>
      <c r="L53" s="349">
        <v>-58785</v>
      </c>
      <c r="M53" s="350">
        <v>-61467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t/OKCFdAmHlDaZhWMX9d5hAzijIqdHfodWKtT/pIB55ifIIAuznaorDuuE5vTraXXckDowSYI8PgDVHRaS/AA==" saltValue="YHMGljuc+fEkM4Mm2Nwv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43" t="s">
        <v>46</v>
      </c>
      <c r="D55" s="1243"/>
      <c r="E55" s="1244"/>
      <c r="F55" s="351">
        <v>22840</v>
      </c>
      <c r="G55" s="351">
        <v>21047</v>
      </c>
      <c r="H55" s="352">
        <v>21893</v>
      </c>
    </row>
    <row r="56" spans="2:8" ht="52.5" customHeight="1" x14ac:dyDescent="0.15">
      <c r="B56" s="122"/>
      <c r="C56" s="1245" t="s">
        <v>47</v>
      </c>
      <c r="D56" s="1245"/>
      <c r="E56" s="1246"/>
      <c r="F56" s="353">
        <v>1529</v>
      </c>
      <c r="G56" s="353">
        <v>1584</v>
      </c>
      <c r="H56" s="354">
        <v>2953</v>
      </c>
    </row>
    <row r="57" spans="2:8" ht="53.25" customHeight="1" x14ac:dyDescent="0.15">
      <c r="B57" s="122"/>
      <c r="C57" s="1247" t="s">
        <v>48</v>
      </c>
      <c r="D57" s="1247"/>
      <c r="E57" s="1248"/>
      <c r="F57" s="355">
        <v>41536</v>
      </c>
      <c r="G57" s="355">
        <v>45317</v>
      </c>
      <c r="H57" s="356">
        <v>41582</v>
      </c>
    </row>
    <row r="58" spans="2:8" ht="45.75" customHeight="1" x14ac:dyDescent="0.15">
      <c r="B58" s="123"/>
      <c r="C58" s="1235" t="s">
        <v>587</v>
      </c>
      <c r="D58" s="1236"/>
      <c r="E58" s="1237"/>
      <c r="F58" s="357">
        <v>15754</v>
      </c>
      <c r="G58" s="357">
        <v>15762</v>
      </c>
      <c r="H58" s="358">
        <v>15795</v>
      </c>
    </row>
    <row r="59" spans="2:8" ht="45.75" customHeight="1" x14ac:dyDescent="0.15">
      <c r="B59" s="123"/>
      <c r="C59" s="1235" t="s">
        <v>588</v>
      </c>
      <c r="D59" s="1236"/>
      <c r="E59" s="1237"/>
      <c r="F59" s="357">
        <v>8779</v>
      </c>
      <c r="G59" s="357">
        <v>8521</v>
      </c>
      <c r="H59" s="358">
        <v>7313</v>
      </c>
    </row>
    <row r="60" spans="2:8" ht="45.75" customHeight="1" x14ac:dyDescent="0.15">
      <c r="B60" s="123"/>
      <c r="C60" s="1235" t="s">
        <v>589</v>
      </c>
      <c r="D60" s="1236"/>
      <c r="E60" s="1237"/>
      <c r="F60" s="357">
        <v>5064</v>
      </c>
      <c r="G60" s="357">
        <v>6958</v>
      </c>
      <c r="H60" s="358">
        <v>6279</v>
      </c>
    </row>
    <row r="61" spans="2:8" ht="45.75" customHeight="1" x14ac:dyDescent="0.15">
      <c r="B61" s="123"/>
      <c r="C61" s="1235" t="s">
        <v>590</v>
      </c>
      <c r="D61" s="1236"/>
      <c r="E61" s="1237"/>
      <c r="F61" s="357">
        <v>3652</v>
      </c>
      <c r="G61" s="357">
        <v>3647</v>
      </c>
      <c r="H61" s="358">
        <v>3649</v>
      </c>
    </row>
    <row r="62" spans="2:8" ht="45.75" customHeight="1" thickBot="1" x14ac:dyDescent="0.2">
      <c r="B62" s="124"/>
      <c r="C62" s="1238" t="s">
        <v>591</v>
      </c>
      <c r="D62" s="1239"/>
      <c r="E62" s="1240"/>
      <c r="F62" s="359">
        <v>3800</v>
      </c>
      <c r="G62" s="359">
        <v>3793</v>
      </c>
      <c r="H62" s="360">
        <v>3282</v>
      </c>
    </row>
    <row r="63" spans="2:8" ht="52.5" customHeight="1" thickBot="1" x14ac:dyDescent="0.2">
      <c r="B63" s="125"/>
      <c r="C63" s="1241" t="s">
        <v>49</v>
      </c>
      <c r="D63" s="1241"/>
      <c r="E63" s="1242"/>
      <c r="F63" s="361">
        <v>65904</v>
      </c>
      <c r="G63" s="361">
        <v>67948</v>
      </c>
      <c r="H63" s="362">
        <v>66428</v>
      </c>
    </row>
    <row r="64" spans="2:8" x14ac:dyDescent="0.15"/>
  </sheetData>
  <sheetProtection algorithmName="SHA-512" hashValue="ZQsVQ+0wcsKQ1qGrGcbM7czmVc43JWkv3PhxKR6JBVCIDRziXu/zD2t/NbAZnmjIor7kTJggovPYgbktum1ydQ==" saltValue="bdtSmq5dAm+evs33Lz4A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61674</v>
      </c>
      <c r="E3" s="144"/>
      <c r="F3" s="145">
        <v>58766</v>
      </c>
      <c r="G3" s="146"/>
      <c r="H3" s="147"/>
    </row>
    <row r="4" spans="1:8" x14ac:dyDescent="0.15">
      <c r="A4" s="148"/>
      <c r="B4" s="149"/>
      <c r="C4" s="150"/>
      <c r="D4" s="151">
        <v>31757</v>
      </c>
      <c r="E4" s="152"/>
      <c r="F4" s="153">
        <v>29363</v>
      </c>
      <c r="G4" s="154"/>
      <c r="H4" s="155"/>
    </row>
    <row r="5" spans="1:8" x14ac:dyDescent="0.15">
      <c r="A5" s="136" t="s">
        <v>528</v>
      </c>
      <c r="B5" s="141"/>
      <c r="C5" s="142"/>
      <c r="D5" s="143">
        <v>72065</v>
      </c>
      <c r="E5" s="144"/>
      <c r="F5" s="145">
        <v>62482</v>
      </c>
      <c r="G5" s="146"/>
      <c r="H5" s="147"/>
    </row>
    <row r="6" spans="1:8" x14ac:dyDescent="0.15">
      <c r="A6" s="148"/>
      <c r="B6" s="149"/>
      <c r="C6" s="150"/>
      <c r="D6" s="151">
        <v>43877</v>
      </c>
      <c r="E6" s="152"/>
      <c r="F6" s="153">
        <v>34626</v>
      </c>
      <c r="G6" s="154"/>
      <c r="H6" s="155"/>
    </row>
    <row r="7" spans="1:8" x14ac:dyDescent="0.15">
      <c r="A7" s="136" t="s">
        <v>529</v>
      </c>
      <c r="B7" s="141"/>
      <c r="C7" s="142"/>
      <c r="D7" s="143">
        <v>71278</v>
      </c>
      <c r="E7" s="144"/>
      <c r="F7" s="145">
        <v>59288</v>
      </c>
      <c r="G7" s="146"/>
      <c r="H7" s="147"/>
    </row>
    <row r="8" spans="1:8" x14ac:dyDescent="0.15">
      <c r="A8" s="148"/>
      <c r="B8" s="149"/>
      <c r="C8" s="150"/>
      <c r="D8" s="151">
        <v>41335</v>
      </c>
      <c r="E8" s="152"/>
      <c r="F8" s="153">
        <v>32670</v>
      </c>
      <c r="G8" s="154"/>
      <c r="H8" s="155"/>
    </row>
    <row r="9" spans="1:8" x14ac:dyDescent="0.15">
      <c r="A9" s="136" t="s">
        <v>530</v>
      </c>
      <c r="B9" s="141"/>
      <c r="C9" s="142"/>
      <c r="D9" s="143">
        <v>66057</v>
      </c>
      <c r="E9" s="144"/>
      <c r="F9" s="145">
        <v>63490</v>
      </c>
      <c r="G9" s="146"/>
      <c r="H9" s="147"/>
    </row>
    <row r="10" spans="1:8" x14ac:dyDescent="0.15">
      <c r="A10" s="148"/>
      <c r="B10" s="149"/>
      <c r="C10" s="150"/>
      <c r="D10" s="151">
        <v>34741</v>
      </c>
      <c r="E10" s="152"/>
      <c r="F10" s="153">
        <v>35347</v>
      </c>
      <c r="G10" s="154"/>
      <c r="H10" s="155"/>
    </row>
    <row r="11" spans="1:8" x14ac:dyDescent="0.15">
      <c r="A11" s="136" t="s">
        <v>531</v>
      </c>
      <c r="B11" s="141"/>
      <c r="C11" s="142"/>
      <c r="D11" s="143">
        <v>79124</v>
      </c>
      <c r="E11" s="144"/>
      <c r="F11" s="145">
        <v>68481</v>
      </c>
      <c r="G11" s="146"/>
      <c r="H11" s="147"/>
    </row>
    <row r="12" spans="1:8" x14ac:dyDescent="0.15">
      <c r="A12" s="148"/>
      <c r="B12" s="149"/>
      <c r="C12" s="156"/>
      <c r="D12" s="151">
        <v>47689</v>
      </c>
      <c r="E12" s="152"/>
      <c r="F12" s="153">
        <v>38966</v>
      </c>
      <c r="G12" s="154"/>
      <c r="H12" s="155"/>
    </row>
    <row r="13" spans="1:8" x14ac:dyDescent="0.15">
      <c r="A13" s="136"/>
      <c r="B13" s="141"/>
      <c r="C13" s="157"/>
      <c r="D13" s="158">
        <v>70040</v>
      </c>
      <c r="E13" s="159"/>
      <c r="F13" s="160">
        <v>62501</v>
      </c>
      <c r="G13" s="161"/>
      <c r="H13" s="147"/>
    </row>
    <row r="14" spans="1:8" x14ac:dyDescent="0.15">
      <c r="A14" s="148"/>
      <c r="B14" s="149"/>
      <c r="C14" s="150"/>
      <c r="D14" s="151">
        <v>39880</v>
      </c>
      <c r="E14" s="152"/>
      <c r="F14" s="153">
        <v>34194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5.92</v>
      </c>
      <c r="C19" s="162">
        <f>ROUND(VALUE(SUBSTITUTE(実質収支比率等に係る経年分析!G$48,"▲","-")),2)</f>
        <v>6.32</v>
      </c>
      <c r="D19" s="162">
        <f>ROUND(VALUE(SUBSTITUTE(実質収支比率等に係る経年分析!H$48,"▲","-")),2)</f>
        <v>4.6399999999999997</v>
      </c>
      <c r="E19" s="162">
        <f>ROUND(VALUE(SUBSTITUTE(実質収支比率等に係る経年分析!I$48,"▲","-")),2)</f>
        <v>5.16</v>
      </c>
      <c r="F19" s="162">
        <f>ROUND(VALUE(SUBSTITUTE(実質収支比率等に係る経年分析!J$48,"▲","-")),2)</f>
        <v>6.21</v>
      </c>
    </row>
    <row r="20" spans="1:11" x14ac:dyDescent="0.15">
      <c r="A20" s="162" t="s">
        <v>53</v>
      </c>
      <c r="B20" s="162">
        <f>ROUND(VALUE(SUBSTITUTE(実質収支比率等に係る経年分析!F$47,"▲","-")),2)</f>
        <v>9.84</v>
      </c>
      <c r="C20" s="162">
        <f>ROUND(VALUE(SUBSTITUTE(実質収支比率等に係る経年分析!G$47,"▲","-")),2)</f>
        <v>9.7899999999999991</v>
      </c>
      <c r="D20" s="162">
        <f>ROUND(VALUE(SUBSTITUTE(実質収支比率等に係る経年分析!H$47,"▲","-")),2)</f>
        <v>11.07</v>
      </c>
      <c r="E20" s="162">
        <f>ROUND(VALUE(SUBSTITUTE(実質収支比率等に係る経年分析!I$47,"▲","-")),2)</f>
        <v>10.039999999999999</v>
      </c>
      <c r="F20" s="162">
        <f>ROUND(VALUE(SUBSTITUTE(実質収支比率等に係る経年分析!J$47,"▲","-")),2)</f>
        <v>10.29</v>
      </c>
    </row>
    <row r="21" spans="1:11" x14ac:dyDescent="0.15">
      <c r="A21" s="162" t="s">
        <v>54</v>
      </c>
      <c r="B21" s="162">
        <f>IF(ISNUMBER(VALUE(SUBSTITUTE(実質収支比率等に係る経年分析!F$49,"▲","-"))),ROUND(VALUE(SUBSTITUTE(実質収支比率等に係る経年分析!F$49,"▲","-")),2),NA())</f>
        <v>-1.38</v>
      </c>
      <c r="C21" s="162">
        <f>IF(ISNUMBER(VALUE(SUBSTITUTE(実質収支比率等に係る経年分析!G$49,"▲","-"))),ROUND(VALUE(SUBSTITUTE(実質収支比率等に係る経年分析!G$49,"▲","-")),2),NA())</f>
        <v>5.16</v>
      </c>
      <c r="D21" s="162">
        <f>IF(ISNUMBER(VALUE(SUBSTITUTE(実質収支比率等に係る経年分析!H$49,"▲","-"))),ROUND(VALUE(SUBSTITUTE(実質収支比率等に係る経年分析!H$49,"▲","-")),2),NA())</f>
        <v>-2.82</v>
      </c>
      <c r="E21" s="162">
        <f>IF(ISNUMBER(VALUE(SUBSTITUTE(実質収支比率等に係る経年分析!I$49,"▲","-"))),ROUND(VALUE(SUBSTITUTE(実質収支比率等に係る経年分析!I$49,"▲","-")),2),NA())</f>
        <v>-0.88</v>
      </c>
      <c r="F21" s="162">
        <f>IF(ISNUMBER(VALUE(SUBSTITUTE(実質収支比率等に係る経年分析!J$49,"▲","-"))),ROUND(VALUE(SUBSTITUTE(実質収支比率等に係る経年分析!J$49,"▲","-")),2),NA())</f>
        <v>0.67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岡山市後期高齢者医療費特別会計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岡山市下水道事業会計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岡山市国民健康保険費特別会計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岡山市介護保険費特別会計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1.0900000000000001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x14ac:dyDescent="0.15">
      <c r="A33" s="163" t="str">
        <f>IF(連結実質赤字比率に係る赤字・黒字の構成分析!C$37="",NA(),連結実質赤字比率に係る赤字・黒字の構成分析!C$37)</f>
        <v>岡山市工業用水道事業会計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0.56999999999999995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0.56000000000000005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15">
      <c r="A34" s="163" t="str">
        <f>IF(連結実質赤字比率に係る赤字・黒字の構成分析!C$36="",NA(),連結実質赤字比率に係る赤字・黒字の構成分析!C$36)</f>
        <v>岡山市市場事業会計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1.72</v>
      </c>
    </row>
    <row r="35" spans="1:16" x14ac:dyDescent="0.15">
      <c r="A35" s="163" t="str">
        <f>IF(連結実質赤字比率に係る赤字・黒字の構成分析!C$35="",NA(),連結実質赤字比率に係る赤字・黒字の構成分析!C$35)</f>
        <v>岡山市水道事業会計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6.51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30515</v>
      </c>
      <c r="E42" s="164"/>
      <c r="F42" s="164"/>
      <c r="G42" s="164">
        <f>'実質公債費比率（分子）の構造'!L$52</f>
        <v>29979</v>
      </c>
      <c r="H42" s="164"/>
      <c r="I42" s="164"/>
      <c r="J42" s="164">
        <f>'実質公債費比率（分子）の構造'!M$52</f>
        <v>29925</v>
      </c>
      <c r="K42" s="164"/>
      <c r="L42" s="164"/>
      <c r="M42" s="164">
        <f>'実質公債費比率（分子）の構造'!N$52</f>
        <v>29696</v>
      </c>
      <c r="N42" s="164"/>
      <c r="O42" s="164"/>
      <c r="P42" s="164">
        <f>'実質公債費比率（分子）の構造'!O$52</f>
        <v>30096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1153</v>
      </c>
      <c r="C44" s="164"/>
      <c r="D44" s="164"/>
      <c r="E44" s="164">
        <f>'実質公債費比率（分子）の構造'!L$50</f>
        <v>1101</v>
      </c>
      <c r="F44" s="164"/>
      <c r="G44" s="164"/>
      <c r="H44" s="164">
        <f>'実質公債費比率（分子）の構造'!M$50</f>
        <v>1066</v>
      </c>
      <c r="I44" s="164"/>
      <c r="J44" s="164"/>
      <c r="K44" s="164">
        <f>'実質公債費比率（分子）の構造'!N$50</f>
        <v>1037</v>
      </c>
      <c r="L44" s="164"/>
      <c r="M44" s="164"/>
      <c r="N44" s="164">
        <f>'実質公債費比率（分子）の構造'!O$50</f>
        <v>1016</v>
      </c>
      <c r="O44" s="164"/>
      <c r="P44" s="164"/>
    </row>
    <row r="45" spans="1:16" x14ac:dyDescent="0.15">
      <c r="A45" s="164" t="s">
        <v>63</v>
      </c>
      <c r="B45" s="164">
        <f>'実質公債費比率（分子）の構造'!K$49</f>
        <v>25</v>
      </c>
      <c r="C45" s="164"/>
      <c r="D45" s="164"/>
      <c r="E45" s="164">
        <f>'実質公債費比率（分子）の構造'!L$49</f>
        <v>22</v>
      </c>
      <c r="F45" s="164"/>
      <c r="G45" s="164"/>
      <c r="H45" s="164">
        <f>'実質公債費比率（分子）の構造'!M$49</f>
        <v>21</v>
      </c>
      <c r="I45" s="164"/>
      <c r="J45" s="164"/>
      <c r="K45" s="164">
        <f>'実質公債費比率（分子）の構造'!N$49</f>
        <v>22</v>
      </c>
      <c r="L45" s="164"/>
      <c r="M45" s="164"/>
      <c r="N45" s="164">
        <f>'実質公債費比率（分子）の構造'!O$49</f>
        <v>18</v>
      </c>
      <c r="O45" s="164"/>
      <c r="P45" s="164"/>
    </row>
    <row r="46" spans="1:16" x14ac:dyDescent="0.15">
      <c r="A46" s="164" t="s">
        <v>64</v>
      </c>
      <c r="B46" s="164">
        <f>'実質公債費比率（分子）の構造'!K$48</f>
        <v>6214</v>
      </c>
      <c r="C46" s="164"/>
      <c r="D46" s="164"/>
      <c r="E46" s="164">
        <f>'実質公債費比率（分子）の構造'!L$48</f>
        <v>6001</v>
      </c>
      <c r="F46" s="164"/>
      <c r="G46" s="164"/>
      <c r="H46" s="164">
        <f>'実質公債費比率（分子）の構造'!M$48</f>
        <v>5860</v>
      </c>
      <c r="I46" s="164"/>
      <c r="J46" s="164"/>
      <c r="K46" s="164">
        <f>'実質公債費比率（分子）の構造'!N$48</f>
        <v>5791</v>
      </c>
      <c r="L46" s="164"/>
      <c r="M46" s="164"/>
      <c r="N46" s="164">
        <f>'実質公債費比率（分子）の構造'!O$48</f>
        <v>6114</v>
      </c>
      <c r="O46" s="164"/>
      <c r="P46" s="164"/>
    </row>
    <row r="47" spans="1:16" x14ac:dyDescent="0.15">
      <c r="A47" s="164" t="s">
        <v>12</v>
      </c>
      <c r="B47" s="164">
        <f>'実質公債費比率（分子）の構造'!K$47</f>
        <v>3175</v>
      </c>
      <c r="C47" s="164"/>
      <c r="D47" s="164"/>
      <c r="E47" s="164">
        <f>'実質公債費比率（分子）の構造'!L$47</f>
        <v>3333</v>
      </c>
      <c r="F47" s="164"/>
      <c r="G47" s="164"/>
      <c r="H47" s="164">
        <f>'実質公債費比率（分子）の構造'!M$47</f>
        <v>3333</v>
      </c>
      <c r="I47" s="164"/>
      <c r="J47" s="164"/>
      <c r="K47" s="164">
        <f>'実質公債費比率（分子）の構造'!N$47</f>
        <v>3333</v>
      </c>
      <c r="L47" s="164"/>
      <c r="M47" s="164"/>
      <c r="N47" s="164">
        <f>'実質公債費比率（分子）の構造'!O$47</f>
        <v>3400</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29067</v>
      </c>
      <c r="C49" s="164"/>
      <c r="D49" s="164"/>
      <c r="E49" s="164">
        <f>'実質公債費比率（分子）の構造'!L$45</f>
        <v>29255</v>
      </c>
      <c r="F49" s="164"/>
      <c r="G49" s="164"/>
      <c r="H49" s="164">
        <f>'実質公債費比率（分子）の構造'!M$45</f>
        <v>29989</v>
      </c>
      <c r="I49" s="164"/>
      <c r="J49" s="164"/>
      <c r="K49" s="164">
        <f>'実質公債費比率（分子）の構造'!N$45</f>
        <v>30996</v>
      </c>
      <c r="L49" s="164"/>
      <c r="M49" s="164"/>
      <c r="N49" s="164">
        <f>'実質公債費比率（分子）の構造'!O$45</f>
        <v>29605</v>
      </c>
      <c r="O49" s="164"/>
      <c r="P49" s="164"/>
    </row>
    <row r="50" spans="1:16" x14ac:dyDescent="0.15">
      <c r="A50" s="164" t="s">
        <v>67</v>
      </c>
      <c r="B50" s="164" t="e">
        <f>NA()</f>
        <v>#N/A</v>
      </c>
      <c r="C50" s="164">
        <f>IF(ISNUMBER('実質公債費比率（分子）の構造'!K$53),'実質公債費比率（分子）の構造'!K$53,NA())</f>
        <v>9119</v>
      </c>
      <c r="D50" s="164" t="e">
        <f>NA()</f>
        <v>#N/A</v>
      </c>
      <c r="E50" s="164" t="e">
        <f>NA()</f>
        <v>#N/A</v>
      </c>
      <c r="F50" s="164">
        <f>IF(ISNUMBER('実質公債費比率（分子）の構造'!L$53),'実質公債費比率（分子）の構造'!L$53,NA())</f>
        <v>9733</v>
      </c>
      <c r="G50" s="164" t="e">
        <f>NA()</f>
        <v>#N/A</v>
      </c>
      <c r="H50" s="164" t="e">
        <f>NA()</f>
        <v>#N/A</v>
      </c>
      <c r="I50" s="164">
        <f>IF(ISNUMBER('実質公債費比率（分子）の構造'!M$53),'実質公債費比率（分子）の構造'!M$53,NA())</f>
        <v>10344</v>
      </c>
      <c r="J50" s="164" t="e">
        <f>NA()</f>
        <v>#N/A</v>
      </c>
      <c r="K50" s="164" t="e">
        <f>NA()</f>
        <v>#N/A</v>
      </c>
      <c r="L50" s="164">
        <f>IF(ISNUMBER('実質公債費比率（分子）の構造'!N$53),'実質公債費比率（分子）の構造'!N$53,NA())</f>
        <v>11483</v>
      </c>
      <c r="M50" s="164" t="e">
        <f>NA()</f>
        <v>#N/A</v>
      </c>
      <c r="N50" s="164" t="e">
        <f>NA()</f>
        <v>#N/A</v>
      </c>
      <c r="O50" s="164">
        <f>IF(ISNUMBER('実質公債費比率（分子）の構造'!O$53),'実質公債費比率（分子）の構造'!O$53,NA())</f>
        <v>10057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387164</v>
      </c>
      <c r="E56" s="163"/>
      <c r="F56" s="163"/>
      <c r="G56" s="163">
        <f>'将来負担比率（分子）の構造'!J$52</f>
        <v>401717</v>
      </c>
      <c r="H56" s="163"/>
      <c r="I56" s="163"/>
      <c r="J56" s="163">
        <f>'将来負担比率（分子）の構造'!K$52</f>
        <v>407644</v>
      </c>
      <c r="K56" s="163"/>
      <c r="L56" s="163"/>
      <c r="M56" s="163">
        <f>'将来負担比率（分子）の構造'!L$52</f>
        <v>410304</v>
      </c>
      <c r="N56" s="163"/>
      <c r="O56" s="163"/>
      <c r="P56" s="163">
        <f>'将来負担比率（分子）の構造'!M$52</f>
        <v>413925</v>
      </c>
    </row>
    <row r="57" spans="1:16" x14ac:dyDescent="0.15">
      <c r="A57" s="163" t="s">
        <v>42</v>
      </c>
      <c r="B57" s="163"/>
      <c r="C57" s="163"/>
      <c r="D57" s="163">
        <f>'将来負担比率（分子）の構造'!I$51</f>
        <v>66437</v>
      </c>
      <c r="E57" s="163"/>
      <c r="F57" s="163"/>
      <c r="G57" s="163">
        <f>'将来負担比率（分子）の構造'!J$51</f>
        <v>68792</v>
      </c>
      <c r="H57" s="163"/>
      <c r="I57" s="163"/>
      <c r="J57" s="163">
        <f>'将来負担比率（分子）の構造'!K$51</f>
        <v>69819</v>
      </c>
      <c r="K57" s="163"/>
      <c r="L57" s="163"/>
      <c r="M57" s="163">
        <f>'将来負担比率（分子）の構造'!L$51</f>
        <v>70210</v>
      </c>
      <c r="N57" s="163"/>
      <c r="O57" s="163"/>
      <c r="P57" s="163">
        <f>'将来負担比率（分子）の構造'!M$51</f>
        <v>73427</v>
      </c>
    </row>
    <row r="58" spans="1:16" x14ac:dyDescent="0.15">
      <c r="A58" s="163" t="s">
        <v>41</v>
      </c>
      <c r="B58" s="163"/>
      <c r="C58" s="163"/>
      <c r="D58" s="163">
        <f>'将来負担比率（分子）の構造'!I$50</f>
        <v>82649</v>
      </c>
      <c r="E58" s="163"/>
      <c r="F58" s="163"/>
      <c r="G58" s="163">
        <f>'将来負担比率（分子）の構造'!J$50</f>
        <v>97448</v>
      </c>
      <c r="H58" s="163"/>
      <c r="I58" s="163"/>
      <c r="J58" s="163">
        <f>'将来負担比率（分子）の構造'!K$50</f>
        <v>103745</v>
      </c>
      <c r="K58" s="163"/>
      <c r="L58" s="163"/>
      <c r="M58" s="163">
        <f>'将来負担比率（分子）の構造'!L$50</f>
        <v>105775</v>
      </c>
      <c r="N58" s="163"/>
      <c r="O58" s="163"/>
      <c r="P58" s="163">
        <f>'将来負担比率（分子）の構造'!M$50</f>
        <v>102273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356</v>
      </c>
      <c r="C61" s="163"/>
      <c r="D61" s="163"/>
      <c r="E61" s="163">
        <f>'将来負担比率（分子）の構造'!J$46</f>
        <v>2</v>
      </c>
      <c r="F61" s="163"/>
      <c r="G61" s="163"/>
      <c r="H61" s="163">
        <f>'将来負担比率（分子）の構造'!K$46</f>
        <v>3</v>
      </c>
      <c r="I61" s="163"/>
      <c r="J61" s="163"/>
      <c r="K61" s="163">
        <f>'将来負担比率（分子）の構造'!L$46</f>
        <v>12</v>
      </c>
      <c r="L61" s="163"/>
      <c r="M61" s="163"/>
      <c r="N61" s="163">
        <f>'将来負担比率（分子）の構造'!M$46</f>
        <v>0</v>
      </c>
      <c r="O61" s="163"/>
      <c r="P61" s="163"/>
    </row>
    <row r="62" spans="1:16" x14ac:dyDescent="0.15">
      <c r="A62" s="163" t="s">
        <v>35</v>
      </c>
      <c r="B62" s="163">
        <f>'将来負担比率（分子）の構造'!I$45</f>
        <v>56832</v>
      </c>
      <c r="C62" s="163"/>
      <c r="D62" s="163"/>
      <c r="E62" s="163">
        <f>'将来負担比率（分子）の構造'!J$45</f>
        <v>56281</v>
      </c>
      <c r="F62" s="163"/>
      <c r="G62" s="163"/>
      <c r="H62" s="163">
        <f>'将来負担比率（分子）の構造'!K$45</f>
        <v>53994</v>
      </c>
      <c r="I62" s="163"/>
      <c r="J62" s="163"/>
      <c r="K62" s="163">
        <f>'将来負担比率（分子）の構造'!L$45</f>
        <v>55900</v>
      </c>
      <c r="L62" s="163"/>
      <c r="M62" s="163"/>
      <c r="N62" s="163">
        <f>'将来負担比率（分子）の構造'!M$45</f>
        <v>55583</v>
      </c>
      <c r="O62" s="163"/>
      <c r="P62" s="163"/>
    </row>
    <row r="63" spans="1:16" x14ac:dyDescent="0.15">
      <c r="A63" s="163" t="s">
        <v>34</v>
      </c>
      <c r="B63" s="163">
        <f>'将来負担比率（分子）の構造'!I$44</f>
        <v>127</v>
      </c>
      <c r="C63" s="163"/>
      <c r="D63" s="163"/>
      <c r="E63" s="163">
        <f>'将来負担比率（分子）の構造'!J$44</f>
        <v>122</v>
      </c>
      <c r="F63" s="163"/>
      <c r="G63" s="163"/>
      <c r="H63" s="163">
        <f>'将来負担比率（分子）の構造'!K$44</f>
        <v>112</v>
      </c>
      <c r="I63" s="163"/>
      <c r="J63" s="163"/>
      <c r="K63" s="163">
        <f>'将来負担比率（分子）の構造'!L$44</f>
        <v>97</v>
      </c>
      <c r="L63" s="163"/>
      <c r="M63" s="163"/>
      <c r="N63" s="163">
        <f>'将来負担比率（分子）の構造'!M$44</f>
        <v>87</v>
      </c>
      <c r="O63" s="163"/>
      <c r="P63" s="163"/>
    </row>
    <row r="64" spans="1:16" x14ac:dyDescent="0.15">
      <c r="A64" s="163" t="s">
        <v>33</v>
      </c>
      <c r="B64" s="163">
        <f>'将来負担比率（分子）の構造'!I$43</f>
        <v>92894</v>
      </c>
      <c r="C64" s="163"/>
      <c r="D64" s="163"/>
      <c r="E64" s="163">
        <f>'将来負担比率（分子）の構造'!J$43</f>
        <v>92410</v>
      </c>
      <c r="F64" s="163"/>
      <c r="G64" s="163"/>
      <c r="H64" s="163">
        <f>'将来負担比率（分子）の構造'!K$43</f>
        <v>90229</v>
      </c>
      <c r="I64" s="163"/>
      <c r="J64" s="163"/>
      <c r="K64" s="163">
        <f>'将来負担比率（分子）の構造'!L$43</f>
        <v>85647</v>
      </c>
      <c r="L64" s="163"/>
      <c r="M64" s="163"/>
      <c r="N64" s="163">
        <f>'将来負担比率（分子）の構造'!M$43</f>
        <v>87200</v>
      </c>
      <c r="O64" s="163"/>
      <c r="P64" s="163"/>
    </row>
    <row r="65" spans="1:16" x14ac:dyDescent="0.15">
      <c r="A65" s="163" t="s">
        <v>32</v>
      </c>
      <c r="B65" s="163">
        <f>'将来負担比率（分子）の構造'!I$42</f>
        <v>14750</v>
      </c>
      <c r="C65" s="163"/>
      <c r="D65" s="163"/>
      <c r="E65" s="163">
        <f>'将来負担比率（分子）の構造'!J$42</f>
        <v>14453</v>
      </c>
      <c r="F65" s="163"/>
      <c r="G65" s="163"/>
      <c r="H65" s="163">
        <f>'将来負担比率（分子）の構造'!K$42</f>
        <v>13915</v>
      </c>
      <c r="I65" s="163"/>
      <c r="J65" s="163"/>
      <c r="K65" s="163">
        <f>'将来負担比率（分子）の構造'!L$42</f>
        <v>13777</v>
      </c>
      <c r="L65" s="163"/>
      <c r="M65" s="163"/>
      <c r="N65" s="163">
        <f>'将来負担比率（分子）の構造'!M$42</f>
        <v>13899</v>
      </c>
      <c r="O65" s="163"/>
      <c r="P65" s="163"/>
    </row>
    <row r="66" spans="1:16" x14ac:dyDescent="0.15">
      <c r="A66" s="163" t="s">
        <v>31</v>
      </c>
      <c r="B66" s="163">
        <f>'将来負担比率（分子）の構造'!I$41</f>
        <v>363236</v>
      </c>
      <c r="C66" s="163"/>
      <c r="D66" s="163"/>
      <c r="E66" s="163">
        <f>'将来負担比率（分子）の構造'!J$41</f>
        <v>372560</v>
      </c>
      <c r="F66" s="163"/>
      <c r="G66" s="163"/>
      <c r="H66" s="163">
        <f>'将来負担比率（分子）の構造'!K$41</f>
        <v>377959</v>
      </c>
      <c r="I66" s="163"/>
      <c r="J66" s="163"/>
      <c r="K66" s="163">
        <f>'将来負担比率（分子）の構造'!L$41</f>
        <v>372071</v>
      </c>
      <c r="L66" s="163"/>
      <c r="M66" s="163"/>
      <c r="N66" s="163">
        <f>'将来負担比率（分子）の構造'!M$41</f>
        <v>371390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22840</v>
      </c>
      <c r="C72" s="167">
        <f>基金残高に係る経年分析!G55</f>
        <v>21047</v>
      </c>
      <c r="D72" s="167">
        <f>基金残高に係る経年分析!H55</f>
        <v>21893</v>
      </c>
    </row>
    <row r="73" spans="1:16" x14ac:dyDescent="0.15">
      <c r="A73" s="166" t="s">
        <v>74</v>
      </c>
      <c r="B73" s="167">
        <f>基金残高に係る経年分析!F56</f>
        <v>1529</v>
      </c>
      <c r="C73" s="167">
        <f>基金残高に係る経年分析!G56</f>
        <v>1584</v>
      </c>
      <c r="D73" s="167">
        <f>基金残高に係る経年分析!H56</f>
        <v>2953</v>
      </c>
    </row>
    <row r="74" spans="1:16" x14ac:dyDescent="0.15">
      <c r="A74" s="166" t="s">
        <v>75</v>
      </c>
      <c r="B74" s="167">
        <f>基金残高に係る経年分析!F57</f>
        <v>41536</v>
      </c>
      <c r="C74" s="167">
        <f>基金残高に係る経年分析!G57</f>
        <v>45317</v>
      </c>
      <c r="D74" s="167">
        <f>基金残高に係る経年分析!H57</f>
        <v>41582</v>
      </c>
    </row>
  </sheetData>
  <sheetProtection algorithmName="SHA-512" hashValue="moQY3OMjFiqcbsj1TvJBLf1+VYTiUI8DoILMix7TNylx0D2+9M7LgkVrZ4s2o/31Wgpk5hcklge2nzzNTi6zKg==" saltValue="E6M070pSO90BBniMfmp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202</v>
      </c>
      <c r="DI1" s="720"/>
      <c r="DJ1" s="720"/>
      <c r="DK1" s="720"/>
      <c r="DL1" s="720"/>
      <c r="DM1" s="720"/>
      <c r="DN1" s="721"/>
      <c r="DO1" s="202"/>
      <c r="DP1" s="719" t="s">
        <v>203</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215</v>
      </c>
      <c r="C5" s="682"/>
      <c r="D5" s="682"/>
      <c r="E5" s="682"/>
      <c r="F5" s="682"/>
      <c r="G5" s="682"/>
      <c r="H5" s="682"/>
      <c r="I5" s="682"/>
      <c r="J5" s="682"/>
      <c r="K5" s="682"/>
      <c r="L5" s="682"/>
      <c r="M5" s="682"/>
      <c r="N5" s="682"/>
      <c r="O5" s="682"/>
      <c r="P5" s="682"/>
      <c r="Q5" s="683"/>
      <c r="R5" s="678">
        <v>134225241</v>
      </c>
      <c r="S5" s="679"/>
      <c r="T5" s="679"/>
      <c r="U5" s="679"/>
      <c r="V5" s="679"/>
      <c r="W5" s="679"/>
      <c r="X5" s="679"/>
      <c r="Y5" s="704"/>
      <c r="Z5" s="717">
        <v>32.9</v>
      </c>
      <c r="AA5" s="717"/>
      <c r="AB5" s="717"/>
      <c r="AC5" s="717"/>
      <c r="AD5" s="718">
        <v>125660820</v>
      </c>
      <c r="AE5" s="718"/>
      <c r="AF5" s="718"/>
      <c r="AG5" s="718"/>
      <c r="AH5" s="718"/>
      <c r="AI5" s="718"/>
      <c r="AJ5" s="718"/>
      <c r="AK5" s="718"/>
      <c r="AL5" s="705">
        <v>58.5</v>
      </c>
      <c r="AM5" s="687"/>
      <c r="AN5" s="687"/>
      <c r="AO5" s="706"/>
      <c r="AP5" s="681" t="s">
        <v>216</v>
      </c>
      <c r="AQ5" s="682"/>
      <c r="AR5" s="682"/>
      <c r="AS5" s="682"/>
      <c r="AT5" s="682"/>
      <c r="AU5" s="682"/>
      <c r="AV5" s="682"/>
      <c r="AW5" s="682"/>
      <c r="AX5" s="682"/>
      <c r="AY5" s="682"/>
      <c r="AZ5" s="682"/>
      <c r="BA5" s="682"/>
      <c r="BB5" s="682"/>
      <c r="BC5" s="682"/>
      <c r="BD5" s="682"/>
      <c r="BE5" s="682"/>
      <c r="BF5" s="683"/>
      <c r="BG5" s="623">
        <v>121486635</v>
      </c>
      <c r="BH5" s="624"/>
      <c r="BI5" s="624"/>
      <c r="BJ5" s="624"/>
      <c r="BK5" s="624"/>
      <c r="BL5" s="624"/>
      <c r="BM5" s="624"/>
      <c r="BN5" s="625"/>
      <c r="BO5" s="661">
        <v>90.5</v>
      </c>
      <c r="BP5" s="661"/>
      <c r="BQ5" s="661"/>
      <c r="BR5" s="661"/>
      <c r="BS5" s="662">
        <v>2308148</v>
      </c>
      <c r="BT5" s="662"/>
      <c r="BU5" s="662"/>
      <c r="BV5" s="662"/>
      <c r="BW5" s="662"/>
      <c r="BX5" s="662"/>
      <c r="BY5" s="662"/>
      <c r="BZ5" s="662"/>
      <c r="CA5" s="662"/>
      <c r="CB5" s="702"/>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15">
      <c r="B6" s="620" t="s">
        <v>220</v>
      </c>
      <c r="C6" s="621"/>
      <c r="D6" s="621"/>
      <c r="E6" s="621"/>
      <c r="F6" s="621"/>
      <c r="G6" s="621"/>
      <c r="H6" s="621"/>
      <c r="I6" s="621"/>
      <c r="J6" s="621"/>
      <c r="K6" s="621"/>
      <c r="L6" s="621"/>
      <c r="M6" s="621"/>
      <c r="N6" s="621"/>
      <c r="O6" s="621"/>
      <c r="P6" s="621"/>
      <c r="Q6" s="622"/>
      <c r="R6" s="623">
        <v>2653438</v>
      </c>
      <c r="S6" s="624"/>
      <c r="T6" s="624"/>
      <c r="U6" s="624"/>
      <c r="V6" s="624"/>
      <c r="W6" s="624"/>
      <c r="X6" s="624"/>
      <c r="Y6" s="625"/>
      <c r="Z6" s="661">
        <v>0.7</v>
      </c>
      <c r="AA6" s="661"/>
      <c r="AB6" s="661"/>
      <c r="AC6" s="661"/>
      <c r="AD6" s="662">
        <v>2653438</v>
      </c>
      <c r="AE6" s="662"/>
      <c r="AF6" s="662"/>
      <c r="AG6" s="662"/>
      <c r="AH6" s="662"/>
      <c r="AI6" s="662"/>
      <c r="AJ6" s="662"/>
      <c r="AK6" s="662"/>
      <c r="AL6" s="626">
        <v>1.2</v>
      </c>
      <c r="AM6" s="627"/>
      <c r="AN6" s="627"/>
      <c r="AO6" s="663"/>
      <c r="AP6" s="620" t="s">
        <v>221</v>
      </c>
      <c r="AQ6" s="621"/>
      <c r="AR6" s="621"/>
      <c r="AS6" s="621"/>
      <c r="AT6" s="621"/>
      <c r="AU6" s="621"/>
      <c r="AV6" s="621"/>
      <c r="AW6" s="621"/>
      <c r="AX6" s="621"/>
      <c r="AY6" s="621"/>
      <c r="AZ6" s="621"/>
      <c r="BA6" s="621"/>
      <c r="BB6" s="621"/>
      <c r="BC6" s="621"/>
      <c r="BD6" s="621"/>
      <c r="BE6" s="621"/>
      <c r="BF6" s="622"/>
      <c r="BG6" s="623">
        <v>121486635</v>
      </c>
      <c r="BH6" s="624"/>
      <c r="BI6" s="624"/>
      <c r="BJ6" s="624"/>
      <c r="BK6" s="624"/>
      <c r="BL6" s="624"/>
      <c r="BM6" s="624"/>
      <c r="BN6" s="625"/>
      <c r="BO6" s="661">
        <v>90.5</v>
      </c>
      <c r="BP6" s="661"/>
      <c r="BQ6" s="661"/>
      <c r="BR6" s="661"/>
      <c r="BS6" s="662">
        <v>2308148</v>
      </c>
      <c r="BT6" s="662"/>
      <c r="BU6" s="662"/>
      <c r="BV6" s="662"/>
      <c r="BW6" s="662"/>
      <c r="BX6" s="662"/>
      <c r="BY6" s="662"/>
      <c r="BZ6" s="662"/>
      <c r="CA6" s="662"/>
      <c r="CB6" s="702"/>
      <c r="CD6" s="681" t="s">
        <v>222</v>
      </c>
      <c r="CE6" s="682"/>
      <c r="CF6" s="682"/>
      <c r="CG6" s="682"/>
      <c r="CH6" s="682"/>
      <c r="CI6" s="682"/>
      <c r="CJ6" s="682"/>
      <c r="CK6" s="682"/>
      <c r="CL6" s="682"/>
      <c r="CM6" s="682"/>
      <c r="CN6" s="682"/>
      <c r="CO6" s="682"/>
      <c r="CP6" s="682"/>
      <c r="CQ6" s="683"/>
      <c r="CR6" s="623">
        <v>1116917</v>
      </c>
      <c r="CS6" s="624"/>
      <c r="CT6" s="624"/>
      <c r="CU6" s="624"/>
      <c r="CV6" s="624"/>
      <c r="CW6" s="624"/>
      <c r="CX6" s="624"/>
      <c r="CY6" s="625"/>
      <c r="CZ6" s="705">
        <v>0.3</v>
      </c>
      <c r="DA6" s="687"/>
      <c r="DB6" s="687"/>
      <c r="DC6" s="707"/>
      <c r="DD6" s="629">
        <v>2420</v>
      </c>
      <c r="DE6" s="624"/>
      <c r="DF6" s="624"/>
      <c r="DG6" s="624"/>
      <c r="DH6" s="624"/>
      <c r="DI6" s="624"/>
      <c r="DJ6" s="624"/>
      <c r="DK6" s="624"/>
      <c r="DL6" s="624"/>
      <c r="DM6" s="624"/>
      <c r="DN6" s="624"/>
      <c r="DO6" s="624"/>
      <c r="DP6" s="625"/>
      <c r="DQ6" s="629">
        <v>1116705</v>
      </c>
      <c r="DR6" s="624"/>
      <c r="DS6" s="624"/>
      <c r="DT6" s="624"/>
      <c r="DU6" s="624"/>
      <c r="DV6" s="624"/>
      <c r="DW6" s="624"/>
      <c r="DX6" s="624"/>
      <c r="DY6" s="624"/>
      <c r="DZ6" s="624"/>
      <c r="EA6" s="624"/>
      <c r="EB6" s="624"/>
      <c r="EC6" s="660"/>
    </row>
    <row r="7" spans="2:143" ht="11.25" customHeight="1" x14ac:dyDescent="0.15">
      <c r="B7" s="620" t="s">
        <v>223</v>
      </c>
      <c r="C7" s="621"/>
      <c r="D7" s="621"/>
      <c r="E7" s="621"/>
      <c r="F7" s="621"/>
      <c r="G7" s="621"/>
      <c r="H7" s="621"/>
      <c r="I7" s="621"/>
      <c r="J7" s="621"/>
      <c r="K7" s="621"/>
      <c r="L7" s="621"/>
      <c r="M7" s="621"/>
      <c r="N7" s="621"/>
      <c r="O7" s="621"/>
      <c r="P7" s="621"/>
      <c r="Q7" s="622"/>
      <c r="R7" s="623">
        <v>62343</v>
      </c>
      <c r="S7" s="624"/>
      <c r="T7" s="624"/>
      <c r="U7" s="624"/>
      <c r="V7" s="624"/>
      <c r="W7" s="624"/>
      <c r="X7" s="624"/>
      <c r="Y7" s="625"/>
      <c r="Z7" s="661">
        <v>0</v>
      </c>
      <c r="AA7" s="661"/>
      <c r="AB7" s="661"/>
      <c r="AC7" s="661"/>
      <c r="AD7" s="662">
        <v>62343</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63899637</v>
      </c>
      <c r="BH7" s="624"/>
      <c r="BI7" s="624"/>
      <c r="BJ7" s="624"/>
      <c r="BK7" s="624"/>
      <c r="BL7" s="624"/>
      <c r="BM7" s="624"/>
      <c r="BN7" s="625"/>
      <c r="BO7" s="661">
        <v>47.6</v>
      </c>
      <c r="BP7" s="661"/>
      <c r="BQ7" s="661"/>
      <c r="BR7" s="661"/>
      <c r="BS7" s="662">
        <v>2308148</v>
      </c>
      <c r="BT7" s="662"/>
      <c r="BU7" s="662"/>
      <c r="BV7" s="662"/>
      <c r="BW7" s="662"/>
      <c r="BX7" s="662"/>
      <c r="BY7" s="662"/>
      <c r="BZ7" s="662"/>
      <c r="CA7" s="662"/>
      <c r="CB7" s="702"/>
      <c r="CD7" s="620" t="s">
        <v>225</v>
      </c>
      <c r="CE7" s="621"/>
      <c r="CF7" s="621"/>
      <c r="CG7" s="621"/>
      <c r="CH7" s="621"/>
      <c r="CI7" s="621"/>
      <c r="CJ7" s="621"/>
      <c r="CK7" s="621"/>
      <c r="CL7" s="621"/>
      <c r="CM7" s="621"/>
      <c r="CN7" s="621"/>
      <c r="CO7" s="621"/>
      <c r="CP7" s="621"/>
      <c r="CQ7" s="622"/>
      <c r="CR7" s="623">
        <v>36762414</v>
      </c>
      <c r="CS7" s="624"/>
      <c r="CT7" s="624"/>
      <c r="CU7" s="624"/>
      <c r="CV7" s="624"/>
      <c r="CW7" s="624"/>
      <c r="CX7" s="624"/>
      <c r="CY7" s="625"/>
      <c r="CZ7" s="661">
        <v>9.4</v>
      </c>
      <c r="DA7" s="661"/>
      <c r="DB7" s="661"/>
      <c r="DC7" s="661"/>
      <c r="DD7" s="629">
        <v>11650283</v>
      </c>
      <c r="DE7" s="624"/>
      <c r="DF7" s="624"/>
      <c r="DG7" s="624"/>
      <c r="DH7" s="624"/>
      <c r="DI7" s="624"/>
      <c r="DJ7" s="624"/>
      <c r="DK7" s="624"/>
      <c r="DL7" s="624"/>
      <c r="DM7" s="624"/>
      <c r="DN7" s="624"/>
      <c r="DO7" s="624"/>
      <c r="DP7" s="625"/>
      <c r="DQ7" s="629">
        <v>22324420</v>
      </c>
      <c r="DR7" s="624"/>
      <c r="DS7" s="624"/>
      <c r="DT7" s="624"/>
      <c r="DU7" s="624"/>
      <c r="DV7" s="624"/>
      <c r="DW7" s="624"/>
      <c r="DX7" s="624"/>
      <c r="DY7" s="624"/>
      <c r="DZ7" s="624"/>
      <c r="EA7" s="624"/>
      <c r="EB7" s="624"/>
      <c r="EC7" s="660"/>
    </row>
    <row r="8" spans="2:143" ht="11.25" customHeight="1" x14ac:dyDescent="0.15">
      <c r="B8" s="620" t="s">
        <v>226</v>
      </c>
      <c r="C8" s="621"/>
      <c r="D8" s="621"/>
      <c r="E8" s="621"/>
      <c r="F8" s="621"/>
      <c r="G8" s="621"/>
      <c r="H8" s="621"/>
      <c r="I8" s="621"/>
      <c r="J8" s="621"/>
      <c r="K8" s="621"/>
      <c r="L8" s="621"/>
      <c r="M8" s="621"/>
      <c r="N8" s="621"/>
      <c r="O8" s="621"/>
      <c r="P8" s="621"/>
      <c r="Q8" s="622"/>
      <c r="R8" s="623">
        <v>868948</v>
      </c>
      <c r="S8" s="624"/>
      <c r="T8" s="624"/>
      <c r="U8" s="624"/>
      <c r="V8" s="624"/>
      <c r="W8" s="624"/>
      <c r="X8" s="624"/>
      <c r="Y8" s="625"/>
      <c r="Z8" s="661">
        <v>0.2</v>
      </c>
      <c r="AA8" s="661"/>
      <c r="AB8" s="661"/>
      <c r="AC8" s="661"/>
      <c r="AD8" s="662">
        <v>868948</v>
      </c>
      <c r="AE8" s="662"/>
      <c r="AF8" s="662"/>
      <c r="AG8" s="662"/>
      <c r="AH8" s="662"/>
      <c r="AI8" s="662"/>
      <c r="AJ8" s="662"/>
      <c r="AK8" s="662"/>
      <c r="AL8" s="626">
        <v>0.4</v>
      </c>
      <c r="AM8" s="627"/>
      <c r="AN8" s="627"/>
      <c r="AO8" s="663"/>
      <c r="AP8" s="620" t="s">
        <v>227</v>
      </c>
      <c r="AQ8" s="621"/>
      <c r="AR8" s="621"/>
      <c r="AS8" s="621"/>
      <c r="AT8" s="621"/>
      <c r="AU8" s="621"/>
      <c r="AV8" s="621"/>
      <c r="AW8" s="621"/>
      <c r="AX8" s="621"/>
      <c r="AY8" s="621"/>
      <c r="AZ8" s="621"/>
      <c r="BA8" s="621"/>
      <c r="BB8" s="621"/>
      <c r="BC8" s="621"/>
      <c r="BD8" s="621"/>
      <c r="BE8" s="621"/>
      <c r="BF8" s="622"/>
      <c r="BG8" s="623">
        <v>1075964</v>
      </c>
      <c r="BH8" s="624"/>
      <c r="BI8" s="624"/>
      <c r="BJ8" s="624"/>
      <c r="BK8" s="624"/>
      <c r="BL8" s="624"/>
      <c r="BM8" s="624"/>
      <c r="BN8" s="625"/>
      <c r="BO8" s="661">
        <v>0.8</v>
      </c>
      <c r="BP8" s="661"/>
      <c r="BQ8" s="661"/>
      <c r="BR8" s="661"/>
      <c r="BS8" s="662" t="s">
        <v>122</v>
      </c>
      <c r="BT8" s="662"/>
      <c r="BU8" s="662"/>
      <c r="BV8" s="662"/>
      <c r="BW8" s="662"/>
      <c r="BX8" s="662"/>
      <c r="BY8" s="662"/>
      <c r="BZ8" s="662"/>
      <c r="CA8" s="662"/>
      <c r="CB8" s="702"/>
      <c r="CD8" s="620" t="s">
        <v>228</v>
      </c>
      <c r="CE8" s="621"/>
      <c r="CF8" s="621"/>
      <c r="CG8" s="621"/>
      <c r="CH8" s="621"/>
      <c r="CI8" s="621"/>
      <c r="CJ8" s="621"/>
      <c r="CK8" s="621"/>
      <c r="CL8" s="621"/>
      <c r="CM8" s="621"/>
      <c r="CN8" s="621"/>
      <c r="CO8" s="621"/>
      <c r="CP8" s="621"/>
      <c r="CQ8" s="622"/>
      <c r="CR8" s="623">
        <v>155748078</v>
      </c>
      <c r="CS8" s="624"/>
      <c r="CT8" s="624"/>
      <c r="CU8" s="624"/>
      <c r="CV8" s="624"/>
      <c r="CW8" s="624"/>
      <c r="CX8" s="624"/>
      <c r="CY8" s="625"/>
      <c r="CZ8" s="661">
        <v>40</v>
      </c>
      <c r="DA8" s="661"/>
      <c r="DB8" s="661"/>
      <c r="DC8" s="661"/>
      <c r="DD8" s="629">
        <v>3659516</v>
      </c>
      <c r="DE8" s="624"/>
      <c r="DF8" s="624"/>
      <c r="DG8" s="624"/>
      <c r="DH8" s="624"/>
      <c r="DI8" s="624"/>
      <c r="DJ8" s="624"/>
      <c r="DK8" s="624"/>
      <c r="DL8" s="624"/>
      <c r="DM8" s="624"/>
      <c r="DN8" s="624"/>
      <c r="DO8" s="624"/>
      <c r="DP8" s="625"/>
      <c r="DQ8" s="629">
        <v>78616695</v>
      </c>
      <c r="DR8" s="624"/>
      <c r="DS8" s="624"/>
      <c r="DT8" s="624"/>
      <c r="DU8" s="624"/>
      <c r="DV8" s="624"/>
      <c r="DW8" s="624"/>
      <c r="DX8" s="624"/>
      <c r="DY8" s="624"/>
      <c r="DZ8" s="624"/>
      <c r="EA8" s="624"/>
      <c r="EB8" s="624"/>
      <c r="EC8" s="660"/>
    </row>
    <row r="9" spans="2:143" ht="11.25" customHeight="1" x14ac:dyDescent="0.15">
      <c r="B9" s="620" t="s">
        <v>229</v>
      </c>
      <c r="C9" s="621"/>
      <c r="D9" s="621"/>
      <c r="E9" s="621"/>
      <c r="F9" s="621"/>
      <c r="G9" s="621"/>
      <c r="H9" s="621"/>
      <c r="I9" s="621"/>
      <c r="J9" s="621"/>
      <c r="K9" s="621"/>
      <c r="L9" s="621"/>
      <c r="M9" s="621"/>
      <c r="N9" s="621"/>
      <c r="O9" s="621"/>
      <c r="P9" s="621"/>
      <c r="Q9" s="622"/>
      <c r="R9" s="623">
        <v>1416289</v>
      </c>
      <c r="S9" s="624"/>
      <c r="T9" s="624"/>
      <c r="U9" s="624"/>
      <c r="V9" s="624"/>
      <c r="W9" s="624"/>
      <c r="X9" s="624"/>
      <c r="Y9" s="625"/>
      <c r="Z9" s="661">
        <v>0.3</v>
      </c>
      <c r="AA9" s="661"/>
      <c r="AB9" s="661"/>
      <c r="AC9" s="661"/>
      <c r="AD9" s="662">
        <v>1416289</v>
      </c>
      <c r="AE9" s="662"/>
      <c r="AF9" s="662"/>
      <c r="AG9" s="662"/>
      <c r="AH9" s="662"/>
      <c r="AI9" s="662"/>
      <c r="AJ9" s="662"/>
      <c r="AK9" s="662"/>
      <c r="AL9" s="626">
        <v>0.7</v>
      </c>
      <c r="AM9" s="627"/>
      <c r="AN9" s="627"/>
      <c r="AO9" s="663"/>
      <c r="AP9" s="620" t="s">
        <v>230</v>
      </c>
      <c r="AQ9" s="621"/>
      <c r="AR9" s="621"/>
      <c r="AS9" s="621"/>
      <c r="AT9" s="621"/>
      <c r="AU9" s="621"/>
      <c r="AV9" s="621"/>
      <c r="AW9" s="621"/>
      <c r="AX9" s="621"/>
      <c r="AY9" s="621"/>
      <c r="AZ9" s="621"/>
      <c r="BA9" s="621"/>
      <c r="BB9" s="621"/>
      <c r="BC9" s="621"/>
      <c r="BD9" s="621"/>
      <c r="BE9" s="621"/>
      <c r="BF9" s="622"/>
      <c r="BG9" s="623">
        <v>51906176</v>
      </c>
      <c r="BH9" s="624"/>
      <c r="BI9" s="624"/>
      <c r="BJ9" s="624"/>
      <c r="BK9" s="624"/>
      <c r="BL9" s="624"/>
      <c r="BM9" s="624"/>
      <c r="BN9" s="625"/>
      <c r="BO9" s="661">
        <v>38.700000000000003</v>
      </c>
      <c r="BP9" s="661"/>
      <c r="BQ9" s="661"/>
      <c r="BR9" s="661"/>
      <c r="BS9" s="662" t="s">
        <v>122</v>
      </c>
      <c r="BT9" s="662"/>
      <c r="BU9" s="662"/>
      <c r="BV9" s="662"/>
      <c r="BW9" s="662"/>
      <c r="BX9" s="662"/>
      <c r="BY9" s="662"/>
      <c r="BZ9" s="662"/>
      <c r="CA9" s="662"/>
      <c r="CB9" s="702"/>
      <c r="CD9" s="620" t="s">
        <v>231</v>
      </c>
      <c r="CE9" s="621"/>
      <c r="CF9" s="621"/>
      <c r="CG9" s="621"/>
      <c r="CH9" s="621"/>
      <c r="CI9" s="621"/>
      <c r="CJ9" s="621"/>
      <c r="CK9" s="621"/>
      <c r="CL9" s="621"/>
      <c r="CM9" s="621"/>
      <c r="CN9" s="621"/>
      <c r="CO9" s="621"/>
      <c r="CP9" s="621"/>
      <c r="CQ9" s="622"/>
      <c r="CR9" s="623">
        <v>29633005</v>
      </c>
      <c r="CS9" s="624"/>
      <c r="CT9" s="624"/>
      <c r="CU9" s="624"/>
      <c r="CV9" s="624"/>
      <c r="CW9" s="624"/>
      <c r="CX9" s="624"/>
      <c r="CY9" s="625"/>
      <c r="CZ9" s="661">
        <v>7.6</v>
      </c>
      <c r="DA9" s="661"/>
      <c r="DB9" s="661"/>
      <c r="DC9" s="661"/>
      <c r="DD9" s="629">
        <v>3436579</v>
      </c>
      <c r="DE9" s="624"/>
      <c r="DF9" s="624"/>
      <c r="DG9" s="624"/>
      <c r="DH9" s="624"/>
      <c r="DI9" s="624"/>
      <c r="DJ9" s="624"/>
      <c r="DK9" s="624"/>
      <c r="DL9" s="624"/>
      <c r="DM9" s="624"/>
      <c r="DN9" s="624"/>
      <c r="DO9" s="624"/>
      <c r="DP9" s="625"/>
      <c r="DQ9" s="629">
        <v>20312316</v>
      </c>
      <c r="DR9" s="624"/>
      <c r="DS9" s="624"/>
      <c r="DT9" s="624"/>
      <c r="DU9" s="624"/>
      <c r="DV9" s="624"/>
      <c r="DW9" s="624"/>
      <c r="DX9" s="624"/>
      <c r="DY9" s="624"/>
      <c r="DZ9" s="624"/>
      <c r="EA9" s="624"/>
      <c r="EB9" s="624"/>
      <c r="EC9" s="660"/>
    </row>
    <row r="10" spans="2:143" ht="11.25" customHeight="1" x14ac:dyDescent="0.15">
      <c r="B10" s="620" t="s">
        <v>232</v>
      </c>
      <c r="C10" s="621"/>
      <c r="D10" s="621"/>
      <c r="E10" s="621"/>
      <c r="F10" s="621"/>
      <c r="G10" s="621"/>
      <c r="H10" s="621"/>
      <c r="I10" s="621"/>
      <c r="J10" s="621"/>
      <c r="K10" s="621"/>
      <c r="L10" s="621"/>
      <c r="M10" s="621"/>
      <c r="N10" s="621"/>
      <c r="O10" s="621"/>
      <c r="P10" s="621"/>
      <c r="Q10" s="622"/>
      <c r="R10" s="623">
        <v>126534</v>
      </c>
      <c r="S10" s="624"/>
      <c r="T10" s="624"/>
      <c r="U10" s="624"/>
      <c r="V10" s="624"/>
      <c r="W10" s="624"/>
      <c r="X10" s="624"/>
      <c r="Y10" s="625"/>
      <c r="Z10" s="661">
        <v>0</v>
      </c>
      <c r="AA10" s="661"/>
      <c r="AB10" s="661"/>
      <c r="AC10" s="661"/>
      <c r="AD10" s="662">
        <v>126534</v>
      </c>
      <c r="AE10" s="662"/>
      <c r="AF10" s="662"/>
      <c r="AG10" s="662"/>
      <c r="AH10" s="662"/>
      <c r="AI10" s="662"/>
      <c r="AJ10" s="662"/>
      <c r="AK10" s="662"/>
      <c r="AL10" s="626">
        <v>0.1</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2810116</v>
      </c>
      <c r="BH10" s="624"/>
      <c r="BI10" s="624"/>
      <c r="BJ10" s="624"/>
      <c r="BK10" s="624"/>
      <c r="BL10" s="624"/>
      <c r="BM10" s="624"/>
      <c r="BN10" s="625"/>
      <c r="BO10" s="661">
        <v>2.1</v>
      </c>
      <c r="BP10" s="661"/>
      <c r="BQ10" s="661"/>
      <c r="BR10" s="661"/>
      <c r="BS10" s="662" t="s">
        <v>122</v>
      </c>
      <c r="BT10" s="662"/>
      <c r="BU10" s="662"/>
      <c r="BV10" s="662"/>
      <c r="BW10" s="662"/>
      <c r="BX10" s="662"/>
      <c r="BY10" s="662"/>
      <c r="BZ10" s="662"/>
      <c r="CA10" s="662"/>
      <c r="CB10" s="702"/>
      <c r="CD10" s="620" t="s">
        <v>234</v>
      </c>
      <c r="CE10" s="621"/>
      <c r="CF10" s="621"/>
      <c r="CG10" s="621"/>
      <c r="CH10" s="621"/>
      <c r="CI10" s="621"/>
      <c r="CJ10" s="621"/>
      <c r="CK10" s="621"/>
      <c r="CL10" s="621"/>
      <c r="CM10" s="621"/>
      <c r="CN10" s="621"/>
      <c r="CO10" s="621"/>
      <c r="CP10" s="621"/>
      <c r="CQ10" s="622"/>
      <c r="CR10" s="623">
        <v>219531</v>
      </c>
      <c r="CS10" s="624"/>
      <c r="CT10" s="624"/>
      <c r="CU10" s="624"/>
      <c r="CV10" s="624"/>
      <c r="CW10" s="624"/>
      <c r="CX10" s="624"/>
      <c r="CY10" s="625"/>
      <c r="CZ10" s="661">
        <v>0.1</v>
      </c>
      <c r="DA10" s="661"/>
      <c r="DB10" s="661"/>
      <c r="DC10" s="661"/>
      <c r="DD10" s="629" t="s">
        <v>122</v>
      </c>
      <c r="DE10" s="624"/>
      <c r="DF10" s="624"/>
      <c r="DG10" s="624"/>
      <c r="DH10" s="624"/>
      <c r="DI10" s="624"/>
      <c r="DJ10" s="624"/>
      <c r="DK10" s="624"/>
      <c r="DL10" s="624"/>
      <c r="DM10" s="624"/>
      <c r="DN10" s="624"/>
      <c r="DO10" s="624"/>
      <c r="DP10" s="625"/>
      <c r="DQ10" s="629">
        <v>68092</v>
      </c>
      <c r="DR10" s="624"/>
      <c r="DS10" s="624"/>
      <c r="DT10" s="624"/>
      <c r="DU10" s="624"/>
      <c r="DV10" s="624"/>
      <c r="DW10" s="624"/>
      <c r="DX10" s="624"/>
      <c r="DY10" s="624"/>
      <c r="DZ10" s="624"/>
      <c r="EA10" s="624"/>
      <c r="EB10" s="624"/>
      <c r="EC10" s="660"/>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19741659</v>
      </c>
      <c r="S11" s="624"/>
      <c r="T11" s="624"/>
      <c r="U11" s="624"/>
      <c r="V11" s="624"/>
      <c r="W11" s="624"/>
      <c r="X11" s="624"/>
      <c r="Y11" s="625"/>
      <c r="Z11" s="626">
        <v>4.8</v>
      </c>
      <c r="AA11" s="627"/>
      <c r="AB11" s="627"/>
      <c r="AC11" s="628"/>
      <c r="AD11" s="629">
        <v>19741659</v>
      </c>
      <c r="AE11" s="624"/>
      <c r="AF11" s="624"/>
      <c r="AG11" s="624"/>
      <c r="AH11" s="624"/>
      <c r="AI11" s="624"/>
      <c r="AJ11" s="624"/>
      <c r="AK11" s="625"/>
      <c r="AL11" s="626">
        <v>9.1999999999999993</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8107381</v>
      </c>
      <c r="BH11" s="624"/>
      <c r="BI11" s="624"/>
      <c r="BJ11" s="624"/>
      <c r="BK11" s="624"/>
      <c r="BL11" s="624"/>
      <c r="BM11" s="624"/>
      <c r="BN11" s="625"/>
      <c r="BO11" s="661">
        <v>6</v>
      </c>
      <c r="BP11" s="661"/>
      <c r="BQ11" s="661"/>
      <c r="BR11" s="661"/>
      <c r="BS11" s="662">
        <v>2308148</v>
      </c>
      <c r="BT11" s="662"/>
      <c r="BU11" s="662"/>
      <c r="BV11" s="662"/>
      <c r="BW11" s="662"/>
      <c r="BX11" s="662"/>
      <c r="BY11" s="662"/>
      <c r="BZ11" s="662"/>
      <c r="CA11" s="662"/>
      <c r="CB11" s="702"/>
      <c r="CD11" s="620" t="s">
        <v>237</v>
      </c>
      <c r="CE11" s="621"/>
      <c r="CF11" s="621"/>
      <c r="CG11" s="621"/>
      <c r="CH11" s="621"/>
      <c r="CI11" s="621"/>
      <c r="CJ11" s="621"/>
      <c r="CK11" s="621"/>
      <c r="CL11" s="621"/>
      <c r="CM11" s="621"/>
      <c r="CN11" s="621"/>
      <c r="CO11" s="621"/>
      <c r="CP11" s="621"/>
      <c r="CQ11" s="622"/>
      <c r="CR11" s="623">
        <v>6945252</v>
      </c>
      <c r="CS11" s="624"/>
      <c r="CT11" s="624"/>
      <c r="CU11" s="624"/>
      <c r="CV11" s="624"/>
      <c r="CW11" s="624"/>
      <c r="CX11" s="624"/>
      <c r="CY11" s="625"/>
      <c r="CZ11" s="661">
        <v>1.8</v>
      </c>
      <c r="DA11" s="661"/>
      <c r="DB11" s="661"/>
      <c r="DC11" s="661"/>
      <c r="DD11" s="629">
        <v>3159656</v>
      </c>
      <c r="DE11" s="624"/>
      <c r="DF11" s="624"/>
      <c r="DG11" s="624"/>
      <c r="DH11" s="624"/>
      <c r="DI11" s="624"/>
      <c r="DJ11" s="624"/>
      <c r="DK11" s="624"/>
      <c r="DL11" s="624"/>
      <c r="DM11" s="624"/>
      <c r="DN11" s="624"/>
      <c r="DO11" s="624"/>
      <c r="DP11" s="625"/>
      <c r="DQ11" s="629">
        <v>5074650</v>
      </c>
      <c r="DR11" s="624"/>
      <c r="DS11" s="624"/>
      <c r="DT11" s="624"/>
      <c r="DU11" s="624"/>
      <c r="DV11" s="624"/>
      <c r="DW11" s="624"/>
      <c r="DX11" s="624"/>
      <c r="DY11" s="624"/>
      <c r="DZ11" s="624"/>
      <c r="EA11" s="624"/>
      <c r="EB11" s="624"/>
      <c r="EC11" s="660"/>
    </row>
    <row r="12" spans="2:143" ht="11.25" customHeight="1" x14ac:dyDescent="0.15">
      <c r="B12" s="620" t="s">
        <v>238</v>
      </c>
      <c r="C12" s="621"/>
      <c r="D12" s="621"/>
      <c r="E12" s="621"/>
      <c r="F12" s="621"/>
      <c r="G12" s="621"/>
      <c r="H12" s="621"/>
      <c r="I12" s="621"/>
      <c r="J12" s="621"/>
      <c r="K12" s="621"/>
      <c r="L12" s="621"/>
      <c r="M12" s="621"/>
      <c r="N12" s="621"/>
      <c r="O12" s="621"/>
      <c r="P12" s="621"/>
      <c r="Q12" s="622"/>
      <c r="R12" s="623">
        <v>118417</v>
      </c>
      <c r="S12" s="624"/>
      <c r="T12" s="624"/>
      <c r="U12" s="624"/>
      <c r="V12" s="624"/>
      <c r="W12" s="624"/>
      <c r="X12" s="624"/>
      <c r="Y12" s="625"/>
      <c r="Z12" s="661">
        <v>0</v>
      </c>
      <c r="AA12" s="661"/>
      <c r="AB12" s="661"/>
      <c r="AC12" s="661"/>
      <c r="AD12" s="662">
        <v>118417</v>
      </c>
      <c r="AE12" s="662"/>
      <c r="AF12" s="662"/>
      <c r="AG12" s="662"/>
      <c r="AH12" s="662"/>
      <c r="AI12" s="662"/>
      <c r="AJ12" s="662"/>
      <c r="AK12" s="662"/>
      <c r="AL12" s="626">
        <v>0.1</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50138615</v>
      </c>
      <c r="BH12" s="624"/>
      <c r="BI12" s="624"/>
      <c r="BJ12" s="624"/>
      <c r="BK12" s="624"/>
      <c r="BL12" s="624"/>
      <c r="BM12" s="624"/>
      <c r="BN12" s="625"/>
      <c r="BO12" s="661">
        <v>37.4</v>
      </c>
      <c r="BP12" s="661"/>
      <c r="BQ12" s="661"/>
      <c r="BR12" s="661"/>
      <c r="BS12" s="662" t="s">
        <v>122</v>
      </c>
      <c r="BT12" s="662"/>
      <c r="BU12" s="662"/>
      <c r="BV12" s="662"/>
      <c r="BW12" s="662"/>
      <c r="BX12" s="662"/>
      <c r="BY12" s="662"/>
      <c r="BZ12" s="662"/>
      <c r="CA12" s="662"/>
      <c r="CB12" s="702"/>
      <c r="CD12" s="620" t="s">
        <v>240</v>
      </c>
      <c r="CE12" s="621"/>
      <c r="CF12" s="621"/>
      <c r="CG12" s="621"/>
      <c r="CH12" s="621"/>
      <c r="CI12" s="621"/>
      <c r="CJ12" s="621"/>
      <c r="CK12" s="621"/>
      <c r="CL12" s="621"/>
      <c r="CM12" s="621"/>
      <c r="CN12" s="621"/>
      <c r="CO12" s="621"/>
      <c r="CP12" s="621"/>
      <c r="CQ12" s="622"/>
      <c r="CR12" s="623">
        <v>3024035</v>
      </c>
      <c r="CS12" s="624"/>
      <c r="CT12" s="624"/>
      <c r="CU12" s="624"/>
      <c r="CV12" s="624"/>
      <c r="CW12" s="624"/>
      <c r="CX12" s="624"/>
      <c r="CY12" s="625"/>
      <c r="CZ12" s="661">
        <v>0.8</v>
      </c>
      <c r="DA12" s="661"/>
      <c r="DB12" s="661"/>
      <c r="DC12" s="661"/>
      <c r="DD12" s="629">
        <v>440980</v>
      </c>
      <c r="DE12" s="624"/>
      <c r="DF12" s="624"/>
      <c r="DG12" s="624"/>
      <c r="DH12" s="624"/>
      <c r="DI12" s="624"/>
      <c r="DJ12" s="624"/>
      <c r="DK12" s="624"/>
      <c r="DL12" s="624"/>
      <c r="DM12" s="624"/>
      <c r="DN12" s="624"/>
      <c r="DO12" s="624"/>
      <c r="DP12" s="625"/>
      <c r="DQ12" s="629">
        <v>2450456</v>
      </c>
      <c r="DR12" s="624"/>
      <c r="DS12" s="624"/>
      <c r="DT12" s="624"/>
      <c r="DU12" s="624"/>
      <c r="DV12" s="624"/>
      <c r="DW12" s="624"/>
      <c r="DX12" s="624"/>
      <c r="DY12" s="624"/>
      <c r="DZ12" s="624"/>
      <c r="EA12" s="624"/>
      <c r="EB12" s="624"/>
      <c r="EC12" s="660"/>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61" t="s">
        <v>122</v>
      </c>
      <c r="AA13" s="661"/>
      <c r="AB13" s="661"/>
      <c r="AC13" s="661"/>
      <c r="AD13" s="662" t="s">
        <v>122</v>
      </c>
      <c r="AE13" s="662"/>
      <c r="AF13" s="662"/>
      <c r="AG13" s="662"/>
      <c r="AH13" s="662"/>
      <c r="AI13" s="662"/>
      <c r="AJ13" s="662"/>
      <c r="AK13" s="662"/>
      <c r="AL13" s="626" t="s">
        <v>122</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49881949</v>
      </c>
      <c r="BH13" s="624"/>
      <c r="BI13" s="624"/>
      <c r="BJ13" s="624"/>
      <c r="BK13" s="624"/>
      <c r="BL13" s="624"/>
      <c r="BM13" s="624"/>
      <c r="BN13" s="625"/>
      <c r="BO13" s="661">
        <v>37.200000000000003</v>
      </c>
      <c r="BP13" s="661"/>
      <c r="BQ13" s="661"/>
      <c r="BR13" s="661"/>
      <c r="BS13" s="662" t="s">
        <v>122</v>
      </c>
      <c r="BT13" s="662"/>
      <c r="BU13" s="662"/>
      <c r="BV13" s="662"/>
      <c r="BW13" s="662"/>
      <c r="BX13" s="662"/>
      <c r="BY13" s="662"/>
      <c r="BZ13" s="662"/>
      <c r="CA13" s="662"/>
      <c r="CB13" s="702"/>
      <c r="CD13" s="620" t="s">
        <v>243</v>
      </c>
      <c r="CE13" s="621"/>
      <c r="CF13" s="621"/>
      <c r="CG13" s="621"/>
      <c r="CH13" s="621"/>
      <c r="CI13" s="621"/>
      <c r="CJ13" s="621"/>
      <c r="CK13" s="621"/>
      <c r="CL13" s="621"/>
      <c r="CM13" s="621"/>
      <c r="CN13" s="621"/>
      <c r="CO13" s="621"/>
      <c r="CP13" s="621"/>
      <c r="CQ13" s="622"/>
      <c r="CR13" s="623">
        <v>42612622</v>
      </c>
      <c r="CS13" s="624"/>
      <c r="CT13" s="624"/>
      <c r="CU13" s="624"/>
      <c r="CV13" s="624"/>
      <c r="CW13" s="624"/>
      <c r="CX13" s="624"/>
      <c r="CY13" s="625"/>
      <c r="CZ13" s="661">
        <v>10.9</v>
      </c>
      <c r="DA13" s="661"/>
      <c r="DB13" s="661"/>
      <c r="DC13" s="661"/>
      <c r="DD13" s="629">
        <v>23765344</v>
      </c>
      <c r="DE13" s="624"/>
      <c r="DF13" s="624"/>
      <c r="DG13" s="624"/>
      <c r="DH13" s="624"/>
      <c r="DI13" s="624"/>
      <c r="DJ13" s="624"/>
      <c r="DK13" s="624"/>
      <c r="DL13" s="624"/>
      <c r="DM13" s="624"/>
      <c r="DN13" s="624"/>
      <c r="DO13" s="624"/>
      <c r="DP13" s="625"/>
      <c r="DQ13" s="629">
        <v>22466608</v>
      </c>
      <c r="DR13" s="624"/>
      <c r="DS13" s="624"/>
      <c r="DT13" s="624"/>
      <c r="DU13" s="624"/>
      <c r="DV13" s="624"/>
      <c r="DW13" s="624"/>
      <c r="DX13" s="624"/>
      <c r="DY13" s="624"/>
      <c r="DZ13" s="624"/>
      <c r="EA13" s="624"/>
      <c r="EB13" s="624"/>
      <c r="EC13" s="660"/>
    </row>
    <row r="14" spans="2:143" ht="11.25" customHeight="1" x14ac:dyDescent="0.15">
      <c r="B14" s="620" t="s">
        <v>244</v>
      </c>
      <c r="C14" s="621"/>
      <c r="D14" s="621"/>
      <c r="E14" s="621"/>
      <c r="F14" s="621"/>
      <c r="G14" s="621"/>
      <c r="H14" s="621"/>
      <c r="I14" s="621"/>
      <c r="J14" s="621"/>
      <c r="K14" s="621"/>
      <c r="L14" s="621"/>
      <c r="M14" s="621"/>
      <c r="N14" s="621"/>
      <c r="O14" s="621"/>
      <c r="P14" s="621"/>
      <c r="Q14" s="622"/>
      <c r="R14" s="623">
        <v>6002489</v>
      </c>
      <c r="S14" s="624"/>
      <c r="T14" s="624"/>
      <c r="U14" s="624"/>
      <c r="V14" s="624"/>
      <c r="W14" s="624"/>
      <c r="X14" s="624"/>
      <c r="Y14" s="625"/>
      <c r="Z14" s="661">
        <v>1.5</v>
      </c>
      <c r="AA14" s="661"/>
      <c r="AB14" s="661"/>
      <c r="AC14" s="661"/>
      <c r="AD14" s="662">
        <v>6002489</v>
      </c>
      <c r="AE14" s="662"/>
      <c r="AF14" s="662"/>
      <c r="AG14" s="662"/>
      <c r="AH14" s="662"/>
      <c r="AI14" s="662"/>
      <c r="AJ14" s="662"/>
      <c r="AK14" s="662"/>
      <c r="AL14" s="626">
        <v>2.8</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2331031</v>
      </c>
      <c r="BH14" s="624"/>
      <c r="BI14" s="624"/>
      <c r="BJ14" s="624"/>
      <c r="BK14" s="624"/>
      <c r="BL14" s="624"/>
      <c r="BM14" s="624"/>
      <c r="BN14" s="625"/>
      <c r="BO14" s="661">
        <v>1.7</v>
      </c>
      <c r="BP14" s="661"/>
      <c r="BQ14" s="661"/>
      <c r="BR14" s="661"/>
      <c r="BS14" s="662" t="s">
        <v>122</v>
      </c>
      <c r="BT14" s="662"/>
      <c r="BU14" s="662"/>
      <c r="BV14" s="662"/>
      <c r="BW14" s="662"/>
      <c r="BX14" s="662"/>
      <c r="BY14" s="662"/>
      <c r="BZ14" s="662"/>
      <c r="CA14" s="662"/>
      <c r="CB14" s="702"/>
      <c r="CD14" s="620" t="s">
        <v>246</v>
      </c>
      <c r="CE14" s="621"/>
      <c r="CF14" s="621"/>
      <c r="CG14" s="621"/>
      <c r="CH14" s="621"/>
      <c r="CI14" s="621"/>
      <c r="CJ14" s="621"/>
      <c r="CK14" s="621"/>
      <c r="CL14" s="621"/>
      <c r="CM14" s="621"/>
      <c r="CN14" s="621"/>
      <c r="CO14" s="621"/>
      <c r="CP14" s="621"/>
      <c r="CQ14" s="622"/>
      <c r="CR14" s="623">
        <v>10574596</v>
      </c>
      <c r="CS14" s="624"/>
      <c r="CT14" s="624"/>
      <c r="CU14" s="624"/>
      <c r="CV14" s="624"/>
      <c r="CW14" s="624"/>
      <c r="CX14" s="624"/>
      <c r="CY14" s="625"/>
      <c r="CZ14" s="661">
        <v>2.7</v>
      </c>
      <c r="DA14" s="661"/>
      <c r="DB14" s="661"/>
      <c r="DC14" s="661"/>
      <c r="DD14" s="629">
        <v>1968413</v>
      </c>
      <c r="DE14" s="624"/>
      <c r="DF14" s="624"/>
      <c r="DG14" s="624"/>
      <c r="DH14" s="624"/>
      <c r="DI14" s="624"/>
      <c r="DJ14" s="624"/>
      <c r="DK14" s="624"/>
      <c r="DL14" s="624"/>
      <c r="DM14" s="624"/>
      <c r="DN14" s="624"/>
      <c r="DO14" s="624"/>
      <c r="DP14" s="625"/>
      <c r="DQ14" s="629">
        <v>8489976</v>
      </c>
      <c r="DR14" s="624"/>
      <c r="DS14" s="624"/>
      <c r="DT14" s="624"/>
      <c r="DU14" s="624"/>
      <c r="DV14" s="624"/>
      <c r="DW14" s="624"/>
      <c r="DX14" s="624"/>
      <c r="DY14" s="624"/>
      <c r="DZ14" s="624"/>
      <c r="EA14" s="624"/>
      <c r="EB14" s="624"/>
      <c r="EC14" s="660"/>
    </row>
    <row r="15" spans="2:143" ht="11.25" customHeight="1" x14ac:dyDescent="0.15">
      <c r="B15" s="620" t="s">
        <v>247</v>
      </c>
      <c r="C15" s="621"/>
      <c r="D15" s="621"/>
      <c r="E15" s="621"/>
      <c r="F15" s="621"/>
      <c r="G15" s="621"/>
      <c r="H15" s="621"/>
      <c r="I15" s="621"/>
      <c r="J15" s="621"/>
      <c r="K15" s="621"/>
      <c r="L15" s="621"/>
      <c r="M15" s="621"/>
      <c r="N15" s="621"/>
      <c r="O15" s="621"/>
      <c r="P15" s="621"/>
      <c r="Q15" s="622"/>
      <c r="R15" s="623">
        <v>429161</v>
      </c>
      <c r="S15" s="624"/>
      <c r="T15" s="624"/>
      <c r="U15" s="624"/>
      <c r="V15" s="624"/>
      <c r="W15" s="624"/>
      <c r="X15" s="624"/>
      <c r="Y15" s="625"/>
      <c r="Z15" s="661">
        <v>0.1</v>
      </c>
      <c r="AA15" s="661"/>
      <c r="AB15" s="661"/>
      <c r="AC15" s="661"/>
      <c r="AD15" s="662">
        <v>429161</v>
      </c>
      <c r="AE15" s="662"/>
      <c r="AF15" s="662"/>
      <c r="AG15" s="662"/>
      <c r="AH15" s="662"/>
      <c r="AI15" s="662"/>
      <c r="AJ15" s="662"/>
      <c r="AK15" s="662"/>
      <c r="AL15" s="626">
        <v>0.2</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5117310</v>
      </c>
      <c r="BH15" s="624"/>
      <c r="BI15" s="624"/>
      <c r="BJ15" s="624"/>
      <c r="BK15" s="624"/>
      <c r="BL15" s="624"/>
      <c r="BM15" s="624"/>
      <c r="BN15" s="625"/>
      <c r="BO15" s="661">
        <v>3.8</v>
      </c>
      <c r="BP15" s="661"/>
      <c r="BQ15" s="661"/>
      <c r="BR15" s="661"/>
      <c r="BS15" s="662" t="s">
        <v>122</v>
      </c>
      <c r="BT15" s="662"/>
      <c r="BU15" s="662"/>
      <c r="BV15" s="662"/>
      <c r="BW15" s="662"/>
      <c r="BX15" s="662"/>
      <c r="BY15" s="662"/>
      <c r="BZ15" s="662"/>
      <c r="CA15" s="662"/>
      <c r="CB15" s="702"/>
      <c r="CD15" s="620" t="s">
        <v>249</v>
      </c>
      <c r="CE15" s="621"/>
      <c r="CF15" s="621"/>
      <c r="CG15" s="621"/>
      <c r="CH15" s="621"/>
      <c r="CI15" s="621"/>
      <c r="CJ15" s="621"/>
      <c r="CK15" s="621"/>
      <c r="CL15" s="621"/>
      <c r="CM15" s="621"/>
      <c r="CN15" s="621"/>
      <c r="CO15" s="621"/>
      <c r="CP15" s="621"/>
      <c r="CQ15" s="622"/>
      <c r="CR15" s="623">
        <v>65703284</v>
      </c>
      <c r="CS15" s="624"/>
      <c r="CT15" s="624"/>
      <c r="CU15" s="624"/>
      <c r="CV15" s="624"/>
      <c r="CW15" s="624"/>
      <c r="CX15" s="624"/>
      <c r="CY15" s="625"/>
      <c r="CZ15" s="661">
        <v>16.899999999999999</v>
      </c>
      <c r="DA15" s="661"/>
      <c r="DB15" s="661"/>
      <c r="DC15" s="661"/>
      <c r="DD15" s="629">
        <v>6962445</v>
      </c>
      <c r="DE15" s="624"/>
      <c r="DF15" s="624"/>
      <c r="DG15" s="624"/>
      <c r="DH15" s="624"/>
      <c r="DI15" s="624"/>
      <c r="DJ15" s="624"/>
      <c r="DK15" s="624"/>
      <c r="DL15" s="624"/>
      <c r="DM15" s="624"/>
      <c r="DN15" s="624"/>
      <c r="DO15" s="624"/>
      <c r="DP15" s="625"/>
      <c r="DQ15" s="629">
        <v>45935092</v>
      </c>
      <c r="DR15" s="624"/>
      <c r="DS15" s="624"/>
      <c r="DT15" s="624"/>
      <c r="DU15" s="624"/>
      <c r="DV15" s="624"/>
      <c r="DW15" s="624"/>
      <c r="DX15" s="624"/>
      <c r="DY15" s="624"/>
      <c r="DZ15" s="624"/>
      <c r="EA15" s="624"/>
      <c r="EB15" s="624"/>
      <c r="EC15" s="660"/>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2148009</v>
      </c>
      <c r="S16" s="624"/>
      <c r="T16" s="624"/>
      <c r="U16" s="624"/>
      <c r="V16" s="624"/>
      <c r="W16" s="624"/>
      <c r="X16" s="624"/>
      <c r="Y16" s="625"/>
      <c r="Z16" s="661">
        <v>0.5</v>
      </c>
      <c r="AA16" s="661"/>
      <c r="AB16" s="661"/>
      <c r="AC16" s="661"/>
      <c r="AD16" s="662">
        <v>2148009</v>
      </c>
      <c r="AE16" s="662"/>
      <c r="AF16" s="662"/>
      <c r="AG16" s="662"/>
      <c r="AH16" s="662"/>
      <c r="AI16" s="662"/>
      <c r="AJ16" s="662"/>
      <c r="AK16" s="662"/>
      <c r="AL16" s="626">
        <v>1</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v>42</v>
      </c>
      <c r="BH16" s="624"/>
      <c r="BI16" s="624"/>
      <c r="BJ16" s="624"/>
      <c r="BK16" s="624"/>
      <c r="BL16" s="624"/>
      <c r="BM16" s="624"/>
      <c r="BN16" s="625"/>
      <c r="BO16" s="661">
        <v>0</v>
      </c>
      <c r="BP16" s="661"/>
      <c r="BQ16" s="661"/>
      <c r="BR16" s="661"/>
      <c r="BS16" s="662" t="s">
        <v>122</v>
      </c>
      <c r="BT16" s="662"/>
      <c r="BU16" s="662"/>
      <c r="BV16" s="662"/>
      <c r="BW16" s="662"/>
      <c r="BX16" s="662"/>
      <c r="BY16" s="662"/>
      <c r="BZ16" s="662"/>
      <c r="CA16" s="662"/>
      <c r="CB16" s="702"/>
      <c r="CD16" s="620" t="s">
        <v>252</v>
      </c>
      <c r="CE16" s="621"/>
      <c r="CF16" s="621"/>
      <c r="CG16" s="621"/>
      <c r="CH16" s="621"/>
      <c r="CI16" s="621"/>
      <c r="CJ16" s="621"/>
      <c r="CK16" s="621"/>
      <c r="CL16" s="621"/>
      <c r="CM16" s="621"/>
      <c r="CN16" s="621"/>
      <c r="CO16" s="621"/>
      <c r="CP16" s="621"/>
      <c r="CQ16" s="622"/>
      <c r="CR16" s="623">
        <v>1485</v>
      </c>
      <c r="CS16" s="624"/>
      <c r="CT16" s="624"/>
      <c r="CU16" s="624"/>
      <c r="CV16" s="624"/>
      <c r="CW16" s="624"/>
      <c r="CX16" s="624"/>
      <c r="CY16" s="625"/>
      <c r="CZ16" s="661">
        <v>0</v>
      </c>
      <c r="DA16" s="661"/>
      <c r="DB16" s="661"/>
      <c r="DC16" s="661"/>
      <c r="DD16" s="629" t="s">
        <v>122</v>
      </c>
      <c r="DE16" s="624"/>
      <c r="DF16" s="624"/>
      <c r="DG16" s="624"/>
      <c r="DH16" s="624"/>
      <c r="DI16" s="624"/>
      <c r="DJ16" s="624"/>
      <c r="DK16" s="624"/>
      <c r="DL16" s="624"/>
      <c r="DM16" s="624"/>
      <c r="DN16" s="624"/>
      <c r="DO16" s="624"/>
      <c r="DP16" s="625"/>
      <c r="DQ16" s="629">
        <v>585</v>
      </c>
      <c r="DR16" s="624"/>
      <c r="DS16" s="624"/>
      <c r="DT16" s="624"/>
      <c r="DU16" s="624"/>
      <c r="DV16" s="624"/>
      <c r="DW16" s="624"/>
      <c r="DX16" s="624"/>
      <c r="DY16" s="624"/>
      <c r="DZ16" s="624"/>
      <c r="EA16" s="624"/>
      <c r="EB16" s="624"/>
      <c r="EC16" s="660"/>
    </row>
    <row r="17" spans="2:133" ht="11.25" customHeight="1" x14ac:dyDescent="0.15">
      <c r="B17" s="620" t="s">
        <v>253</v>
      </c>
      <c r="C17" s="621"/>
      <c r="D17" s="621"/>
      <c r="E17" s="621"/>
      <c r="F17" s="621"/>
      <c r="G17" s="621"/>
      <c r="H17" s="621"/>
      <c r="I17" s="621"/>
      <c r="J17" s="621"/>
      <c r="K17" s="621"/>
      <c r="L17" s="621"/>
      <c r="M17" s="621"/>
      <c r="N17" s="621"/>
      <c r="O17" s="621"/>
      <c r="P17" s="621"/>
      <c r="Q17" s="622"/>
      <c r="R17" s="623">
        <v>5310210</v>
      </c>
      <c r="S17" s="624"/>
      <c r="T17" s="624"/>
      <c r="U17" s="624"/>
      <c r="V17" s="624"/>
      <c r="W17" s="624"/>
      <c r="X17" s="624"/>
      <c r="Y17" s="625"/>
      <c r="Z17" s="661">
        <v>1.3</v>
      </c>
      <c r="AA17" s="661"/>
      <c r="AB17" s="661"/>
      <c r="AC17" s="661"/>
      <c r="AD17" s="662">
        <v>5310210</v>
      </c>
      <c r="AE17" s="662"/>
      <c r="AF17" s="662"/>
      <c r="AG17" s="662"/>
      <c r="AH17" s="662"/>
      <c r="AI17" s="662"/>
      <c r="AJ17" s="662"/>
      <c r="AK17" s="662"/>
      <c r="AL17" s="626">
        <v>2.5</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2"/>
      <c r="CD17" s="620" t="s">
        <v>255</v>
      </c>
      <c r="CE17" s="621"/>
      <c r="CF17" s="621"/>
      <c r="CG17" s="621"/>
      <c r="CH17" s="621"/>
      <c r="CI17" s="621"/>
      <c r="CJ17" s="621"/>
      <c r="CK17" s="621"/>
      <c r="CL17" s="621"/>
      <c r="CM17" s="621"/>
      <c r="CN17" s="621"/>
      <c r="CO17" s="621"/>
      <c r="CP17" s="621"/>
      <c r="CQ17" s="622"/>
      <c r="CR17" s="623">
        <v>37160390</v>
      </c>
      <c r="CS17" s="624"/>
      <c r="CT17" s="624"/>
      <c r="CU17" s="624"/>
      <c r="CV17" s="624"/>
      <c r="CW17" s="624"/>
      <c r="CX17" s="624"/>
      <c r="CY17" s="625"/>
      <c r="CZ17" s="661">
        <v>9.5</v>
      </c>
      <c r="DA17" s="661"/>
      <c r="DB17" s="661"/>
      <c r="DC17" s="661"/>
      <c r="DD17" s="629" t="s">
        <v>122</v>
      </c>
      <c r="DE17" s="624"/>
      <c r="DF17" s="624"/>
      <c r="DG17" s="624"/>
      <c r="DH17" s="624"/>
      <c r="DI17" s="624"/>
      <c r="DJ17" s="624"/>
      <c r="DK17" s="624"/>
      <c r="DL17" s="624"/>
      <c r="DM17" s="624"/>
      <c r="DN17" s="624"/>
      <c r="DO17" s="624"/>
      <c r="DP17" s="625"/>
      <c r="DQ17" s="629">
        <v>36244187</v>
      </c>
      <c r="DR17" s="624"/>
      <c r="DS17" s="624"/>
      <c r="DT17" s="624"/>
      <c r="DU17" s="624"/>
      <c r="DV17" s="624"/>
      <c r="DW17" s="624"/>
      <c r="DX17" s="624"/>
      <c r="DY17" s="624"/>
      <c r="DZ17" s="624"/>
      <c r="EA17" s="624"/>
      <c r="EB17" s="624"/>
      <c r="EC17" s="660"/>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1029452</v>
      </c>
      <c r="S18" s="624"/>
      <c r="T18" s="624"/>
      <c r="U18" s="624"/>
      <c r="V18" s="624"/>
      <c r="W18" s="624"/>
      <c r="X18" s="624"/>
      <c r="Y18" s="625"/>
      <c r="Z18" s="661">
        <v>0.3</v>
      </c>
      <c r="AA18" s="661"/>
      <c r="AB18" s="661"/>
      <c r="AC18" s="661"/>
      <c r="AD18" s="662">
        <v>1029452</v>
      </c>
      <c r="AE18" s="662"/>
      <c r="AF18" s="662"/>
      <c r="AG18" s="662"/>
      <c r="AH18" s="662"/>
      <c r="AI18" s="662"/>
      <c r="AJ18" s="662"/>
      <c r="AK18" s="662"/>
      <c r="AL18" s="626">
        <v>0.5</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2"/>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15">
      <c r="B19" s="620" t="s">
        <v>259</v>
      </c>
      <c r="C19" s="621"/>
      <c r="D19" s="621"/>
      <c r="E19" s="621"/>
      <c r="F19" s="621"/>
      <c r="G19" s="621"/>
      <c r="H19" s="621"/>
      <c r="I19" s="621"/>
      <c r="J19" s="621"/>
      <c r="K19" s="621"/>
      <c r="L19" s="621"/>
      <c r="M19" s="621"/>
      <c r="N19" s="621"/>
      <c r="O19" s="621"/>
      <c r="P19" s="621"/>
      <c r="Q19" s="622"/>
      <c r="R19" s="623">
        <v>4154550</v>
      </c>
      <c r="S19" s="624"/>
      <c r="T19" s="624"/>
      <c r="U19" s="624"/>
      <c r="V19" s="624"/>
      <c r="W19" s="624"/>
      <c r="X19" s="624"/>
      <c r="Y19" s="625"/>
      <c r="Z19" s="661">
        <v>1</v>
      </c>
      <c r="AA19" s="661"/>
      <c r="AB19" s="661"/>
      <c r="AC19" s="661"/>
      <c r="AD19" s="662">
        <v>4154550</v>
      </c>
      <c r="AE19" s="662"/>
      <c r="AF19" s="662"/>
      <c r="AG19" s="662"/>
      <c r="AH19" s="662"/>
      <c r="AI19" s="662"/>
      <c r="AJ19" s="662"/>
      <c r="AK19" s="662"/>
      <c r="AL19" s="626">
        <v>1.9</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12738606</v>
      </c>
      <c r="BH19" s="624"/>
      <c r="BI19" s="624"/>
      <c r="BJ19" s="624"/>
      <c r="BK19" s="624"/>
      <c r="BL19" s="624"/>
      <c r="BM19" s="624"/>
      <c r="BN19" s="625"/>
      <c r="BO19" s="661">
        <v>9.5</v>
      </c>
      <c r="BP19" s="661"/>
      <c r="BQ19" s="661"/>
      <c r="BR19" s="661"/>
      <c r="BS19" s="662" t="s">
        <v>122</v>
      </c>
      <c r="BT19" s="662"/>
      <c r="BU19" s="662"/>
      <c r="BV19" s="662"/>
      <c r="BW19" s="662"/>
      <c r="BX19" s="662"/>
      <c r="BY19" s="662"/>
      <c r="BZ19" s="662"/>
      <c r="CA19" s="662"/>
      <c r="CB19" s="702"/>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15">
      <c r="B20" s="690" t="s">
        <v>262</v>
      </c>
      <c r="C20" s="691"/>
      <c r="D20" s="691"/>
      <c r="E20" s="691"/>
      <c r="F20" s="691"/>
      <c r="G20" s="691"/>
      <c r="H20" s="691"/>
      <c r="I20" s="691"/>
      <c r="J20" s="691"/>
      <c r="K20" s="691"/>
      <c r="L20" s="691"/>
      <c r="M20" s="691"/>
      <c r="N20" s="691"/>
      <c r="O20" s="691"/>
      <c r="P20" s="691"/>
      <c r="Q20" s="692"/>
      <c r="R20" s="623">
        <v>126208</v>
      </c>
      <c r="S20" s="624"/>
      <c r="T20" s="624"/>
      <c r="U20" s="624"/>
      <c r="V20" s="624"/>
      <c r="W20" s="624"/>
      <c r="X20" s="624"/>
      <c r="Y20" s="625"/>
      <c r="Z20" s="661">
        <v>0</v>
      </c>
      <c r="AA20" s="661"/>
      <c r="AB20" s="661"/>
      <c r="AC20" s="661"/>
      <c r="AD20" s="662">
        <v>126208</v>
      </c>
      <c r="AE20" s="662"/>
      <c r="AF20" s="662"/>
      <c r="AG20" s="662"/>
      <c r="AH20" s="662"/>
      <c r="AI20" s="662"/>
      <c r="AJ20" s="662"/>
      <c r="AK20" s="662"/>
      <c r="AL20" s="626">
        <v>0.1</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12738606</v>
      </c>
      <c r="BH20" s="624"/>
      <c r="BI20" s="624"/>
      <c r="BJ20" s="624"/>
      <c r="BK20" s="624"/>
      <c r="BL20" s="624"/>
      <c r="BM20" s="624"/>
      <c r="BN20" s="625"/>
      <c r="BO20" s="661">
        <v>9.5</v>
      </c>
      <c r="BP20" s="661"/>
      <c r="BQ20" s="661"/>
      <c r="BR20" s="661"/>
      <c r="BS20" s="662" t="s">
        <v>122</v>
      </c>
      <c r="BT20" s="662"/>
      <c r="BU20" s="662"/>
      <c r="BV20" s="662"/>
      <c r="BW20" s="662"/>
      <c r="BX20" s="662"/>
      <c r="BY20" s="662"/>
      <c r="BZ20" s="662"/>
      <c r="CA20" s="662"/>
      <c r="CB20" s="702"/>
      <c r="CD20" s="620" t="s">
        <v>264</v>
      </c>
      <c r="CE20" s="621"/>
      <c r="CF20" s="621"/>
      <c r="CG20" s="621"/>
      <c r="CH20" s="621"/>
      <c r="CI20" s="621"/>
      <c r="CJ20" s="621"/>
      <c r="CK20" s="621"/>
      <c r="CL20" s="621"/>
      <c r="CM20" s="621"/>
      <c r="CN20" s="621"/>
      <c r="CO20" s="621"/>
      <c r="CP20" s="621"/>
      <c r="CQ20" s="622"/>
      <c r="CR20" s="623">
        <v>389501609</v>
      </c>
      <c r="CS20" s="624"/>
      <c r="CT20" s="624"/>
      <c r="CU20" s="624"/>
      <c r="CV20" s="624"/>
      <c r="CW20" s="624"/>
      <c r="CX20" s="624"/>
      <c r="CY20" s="625"/>
      <c r="CZ20" s="661">
        <v>100</v>
      </c>
      <c r="DA20" s="661"/>
      <c r="DB20" s="661"/>
      <c r="DC20" s="661"/>
      <c r="DD20" s="629">
        <v>55045636</v>
      </c>
      <c r="DE20" s="624"/>
      <c r="DF20" s="624"/>
      <c r="DG20" s="624"/>
      <c r="DH20" s="624"/>
      <c r="DI20" s="624"/>
      <c r="DJ20" s="624"/>
      <c r="DK20" s="624"/>
      <c r="DL20" s="624"/>
      <c r="DM20" s="624"/>
      <c r="DN20" s="624"/>
      <c r="DO20" s="624"/>
      <c r="DP20" s="625"/>
      <c r="DQ20" s="629">
        <v>243099782</v>
      </c>
      <c r="DR20" s="624"/>
      <c r="DS20" s="624"/>
      <c r="DT20" s="624"/>
      <c r="DU20" s="624"/>
      <c r="DV20" s="624"/>
      <c r="DW20" s="624"/>
      <c r="DX20" s="624"/>
      <c r="DY20" s="624"/>
      <c r="DZ20" s="624"/>
      <c r="EA20" s="624"/>
      <c r="EB20" s="624"/>
      <c r="EC20" s="660"/>
    </row>
    <row r="21" spans="2:133" ht="11.25" customHeight="1" x14ac:dyDescent="0.15">
      <c r="B21" s="620" t="s">
        <v>265</v>
      </c>
      <c r="C21" s="621"/>
      <c r="D21" s="621"/>
      <c r="E21" s="621"/>
      <c r="F21" s="621"/>
      <c r="G21" s="621"/>
      <c r="H21" s="621"/>
      <c r="I21" s="621"/>
      <c r="J21" s="621"/>
      <c r="K21" s="621"/>
      <c r="L21" s="621"/>
      <c r="M21" s="621"/>
      <c r="N21" s="621"/>
      <c r="O21" s="621"/>
      <c r="P21" s="621"/>
      <c r="Q21" s="622"/>
      <c r="R21" s="623">
        <v>51482341</v>
      </c>
      <c r="S21" s="624"/>
      <c r="T21" s="624"/>
      <c r="U21" s="624"/>
      <c r="V21" s="624"/>
      <c r="W21" s="624"/>
      <c r="X21" s="624"/>
      <c r="Y21" s="625"/>
      <c r="Z21" s="661">
        <v>12.6</v>
      </c>
      <c r="AA21" s="661"/>
      <c r="AB21" s="661"/>
      <c r="AC21" s="661"/>
      <c r="AD21" s="662">
        <v>49624621</v>
      </c>
      <c r="AE21" s="662"/>
      <c r="AF21" s="662"/>
      <c r="AG21" s="662"/>
      <c r="AH21" s="662"/>
      <c r="AI21" s="662"/>
      <c r="AJ21" s="662"/>
      <c r="AK21" s="662"/>
      <c r="AL21" s="626">
        <v>23.1</v>
      </c>
      <c r="AM21" s="627"/>
      <c r="AN21" s="627"/>
      <c r="AO21" s="663"/>
      <c r="AP21" s="620" t="s">
        <v>266</v>
      </c>
      <c r="AQ21" s="700"/>
      <c r="AR21" s="700"/>
      <c r="AS21" s="700"/>
      <c r="AT21" s="700"/>
      <c r="AU21" s="700"/>
      <c r="AV21" s="700"/>
      <c r="AW21" s="700"/>
      <c r="AX21" s="700"/>
      <c r="AY21" s="700"/>
      <c r="AZ21" s="700"/>
      <c r="BA21" s="700"/>
      <c r="BB21" s="700"/>
      <c r="BC21" s="700"/>
      <c r="BD21" s="700"/>
      <c r="BE21" s="700"/>
      <c r="BF21" s="701"/>
      <c r="BG21" s="623">
        <v>30341</v>
      </c>
      <c r="BH21" s="624"/>
      <c r="BI21" s="624"/>
      <c r="BJ21" s="624"/>
      <c r="BK21" s="624"/>
      <c r="BL21" s="624"/>
      <c r="BM21" s="624"/>
      <c r="BN21" s="625"/>
      <c r="BO21" s="661">
        <v>0</v>
      </c>
      <c r="BP21" s="661"/>
      <c r="BQ21" s="661"/>
      <c r="BR21" s="661"/>
      <c r="BS21" s="662" t="s">
        <v>122</v>
      </c>
      <c r="BT21" s="662"/>
      <c r="BU21" s="662"/>
      <c r="BV21" s="662"/>
      <c r="BW21" s="662"/>
      <c r="BX21" s="662"/>
      <c r="BY21" s="662"/>
      <c r="BZ21" s="662"/>
      <c r="CA21" s="662"/>
      <c r="CB21" s="702"/>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267</v>
      </c>
      <c r="C22" s="621"/>
      <c r="D22" s="621"/>
      <c r="E22" s="621"/>
      <c r="F22" s="621"/>
      <c r="G22" s="621"/>
      <c r="H22" s="621"/>
      <c r="I22" s="621"/>
      <c r="J22" s="621"/>
      <c r="K22" s="621"/>
      <c r="L22" s="621"/>
      <c r="M22" s="621"/>
      <c r="N22" s="621"/>
      <c r="O22" s="621"/>
      <c r="P22" s="621"/>
      <c r="Q22" s="622"/>
      <c r="R22" s="623">
        <v>49624621</v>
      </c>
      <c r="S22" s="624"/>
      <c r="T22" s="624"/>
      <c r="U22" s="624"/>
      <c r="V22" s="624"/>
      <c r="W22" s="624"/>
      <c r="X22" s="624"/>
      <c r="Y22" s="625"/>
      <c r="Z22" s="661">
        <v>12.2</v>
      </c>
      <c r="AA22" s="661"/>
      <c r="AB22" s="661"/>
      <c r="AC22" s="661"/>
      <c r="AD22" s="662">
        <v>49624621</v>
      </c>
      <c r="AE22" s="662"/>
      <c r="AF22" s="662"/>
      <c r="AG22" s="662"/>
      <c r="AH22" s="662"/>
      <c r="AI22" s="662"/>
      <c r="AJ22" s="662"/>
      <c r="AK22" s="662"/>
      <c r="AL22" s="626">
        <v>23.1</v>
      </c>
      <c r="AM22" s="627"/>
      <c r="AN22" s="627"/>
      <c r="AO22" s="663"/>
      <c r="AP22" s="620" t="s">
        <v>268</v>
      </c>
      <c r="AQ22" s="700"/>
      <c r="AR22" s="700"/>
      <c r="AS22" s="700"/>
      <c r="AT22" s="700"/>
      <c r="AU22" s="700"/>
      <c r="AV22" s="700"/>
      <c r="AW22" s="700"/>
      <c r="AX22" s="700"/>
      <c r="AY22" s="700"/>
      <c r="AZ22" s="700"/>
      <c r="BA22" s="700"/>
      <c r="BB22" s="700"/>
      <c r="BC22" s="700"/>
      <c r="BD22" s="700"/>
      <c r="BE22" s="700"/>
      <c r="BF22" s="701"/>
      <c r="BG22" s="623">
        <v>4143844</v>
      </c>
      <c r="BH22" s="624"/>
      <c r="BI22" s="624"/>
      <c r="BJ22" s="624"/>
      <c r="BK22" s="624"/>
      <c r="BL22" s="624"/>
      <c r="BM22" s="624"/>
      <c r="BN22" s="625"/>
      <c r="BO22" s="661">
        <v>3.1</v>
      </c>
      <c r="BP22" s="661"/>
      <c r="BQ22" s="661"/>
      <c r="BR22" s="661"/>
      <c r="BS22" s="662" t="s">
        <v>122</v>
      </c>
      <c r="BT22" s="662"/>
      <c r="BU22" s="662"/>
      <c r="BV22" s="662"/>
      <c r="BW22" s="662"/>
      <c r="BX22" s="662"/>
      <c r="BY22" s="662"/>
      <c r="BZ22" s="662"/>
      <c r="CA22" s="662"/>
      <c r="CB22" s="702"/>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1857720</v>
      </c>
      <c r="S23" s="624"/>
      <c r="T23" s="624"/>
      <c r="U23" s="624"/>
      <c r="V23" s="624"/>
      <c r="W23" s="624"/>
      <c r="X23" s="624"/>
      <c r="Y23" s="625"/>
      <c r="Z23" s="661">
        <v>0.5</v>
      </c>
      <c r="AA23" s="661"/>
      <c r="AB23" s="661"/>
      <c r="AC23" s="661"/>
      <c r="AD23" s="662" t="s">
        <v>122</v>
      </c>
      <c r="AE23" s="662"/>
      <c r="AF23" s="662"/>
      <c r="AG23" s="662"/>
      <c r="AH23" s="662"/>
      <c r="AI23" s="662"/>
      <c r="AJ23" s="662"/>
      <c r="AK23" s="662"/>
      <c r="AL23" s="626" t="s">
        <v>122</v>
      </c>
      <c r="AM23" s="627"/>
      <c r="AN23" s="627"/>
      <c r="AO23" s="663"/>
      <c r="AP23" s="620" t="s">
        <v>271</v>
      </c>
      <c r="AQ23" s="700"/>
      <c r="AR23" s="700"/>
      <c r="AS23" s="700"/>
      <c r="AT23" s="700"/>
      <c r="AU23" s="700"/>
      <c r="AV23" s="700"/>
      <c r="AW23" s="700"/>
      <c r="AX23" s="700"/>
      <c r="AY23" s="700"/>
      <c r="AZ23" s="700"/>
      <c r="BA23" s="700"/>
      <c r="BB23" s="700"/>
      <c r="BC23" s="700"/>
      <c r="BD23" s="700"/>
      <c r="BE23" s="700"/>
      <c r="BF23" s="701"/>
      <c r="BG23" s="623">
        <v>8564421</v>
      </c>
      <c r="BH23" s="624"/>
      <c r="BI23" s="624"/>
      <c r="BJ23" s="624"/>
      <c r="BK23" s="624"/>
      <c r="BL23" s="624"/>
      <c r="BM23" s="624"/>
      <c r="BN23" s="625"/>
      <c r="BO23" s="661">
        <v>6.4</v>
      </c>
      <c r="BP23" s="661"/>
      <c r="BQ23" s="661"/>
      <c r="BR23" s="661"/>
      <c r="BS23" s="662" t="s">
        <v>122</v>
      </c>
      <c r="BT23" s="662"/>
      <c r="BU23" s="662"/>
      <c r="BV23" s="662"/>
      <c r="BW23" s="662"/>
      <c r="BX23" s="662"/>
      <c r="BY23" s="662"/>
      <c r="BZ23" s="662"/>
      <c r="CA23" s="662"/>
      <c r="CB23" s="702"/>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0"/>
      <c r="AR24" s="700"/>
      <c r="AS24" s="700"/>
      <c r="AT24" s="700"/>
      <c r="AU24" s="700"/>
      <c r="AV24" s="700"/>
      <c r="AW24" s="700"/>
      <c r="AX24" s="700"/>
      <c r="AY24" s="700"/>
      <c r="AZ24" s="700"/>
      <c r="BA24" s="700"/>
      <c r="BB24" s="700"/>
      <c r="BC24" s="700"/>
      <c r="BD24" s="700"/>
      <c r="BE24" s="700"/>
      <c r="BF24" s="701"/>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2"/>
      <c r="CD24" s="681" t="s">
        <v>279</v>
      </c>
      <c r="CE24" s="682"/>
      <c r="CF24" s="682"/>
      <c r="CG24" s="682"/>
      <c r="CH24" s="682"/>
      <c r="CI24" s="682"/>
      <c r="CJ24" s="682"/>
      <c r="CK24" s="682"/>
      <c r="CL24" s="682"/>
      <c r="CM24" s="682"/>
      <c r="CN24" s="682"/>
      <c r="CO24" s="682"/>
      <c r="CP24" s="682"/>
      <c r="CQ24" s="683"/>
      <c r="CR24" s="678">
        <v>229909828</v>
      </c>
      <c r="CS24" s="679"/>
      <c r="CT24" s="679"/>
      <c r="CU24" s="679"/>
      <c r="CV24" s="679"/>
      <c r="CW24" s="679"/>
      <c r="CX24" s="679"/>
      <c r="CY24" s="704"/>
      <c r="CZ24" s="705">
        <v>59</v>
      </c>
      <c r="DA24" s="687"/>
      <c r="DB24" s="687"/>
      <c r="DC24" s="707"/>
      <c r="DD24" s="703">
        <v>151529383</v>
      </c>
      <c r="DE24" s="679"/>
      <c r="DF24" s="679"/>
      <c r="DG24" s="679"/>
      <c r="DH24" s="679"/>
      <c r="DI24" s="679"/>
      <c r="DJ24" s="679"/>
      <c r="DK24" s="704"/>
      <c r="DL24" s="703">
        <v>136902752</v>
      </c>
      <c r="DM24" s="679"/>
      <c r="DN24" s="679"/>
      <c r="DO24" s="679"/>
      <c r="DP24" s="679"/>
      <c r="DQ24" s="679"/>
      <c r="DR24" s="679"/>
      <c r="DS24" s="679"/>
      <c r="DT24" s="679"/>
      <c r="DU24" s="679"/>
      <c r="DV24" s="704"/>
      <c r="DW24" s="705">
        <v>62.4</v>
      </c>
      <c r="DX24" s="687"/>
      <c r="DY24" s="687"/>
      <c r="DZ24" s="687"/>
      <c r="EA24" s="687"/>
      <c r="EB24" s="687"/>
      <c r="EC24" s="706"/>
    </row>
    <row r="25" spans="2:133" ht="11.25" customHeight="1" x14ac:dyDescent="0.15">
      <c r="B25" s="620" t="s">
        <v>280</v>
      </c>
      <c r="C25" s="621"/>
      <c r="D25" s="621"/>
      <c r="E25" s="621"/>
      <c r="F25" s="621"/>
      <c r="G25" s="621"/>
      <c r="H25" s="621"/>
      <c r="I25" s="621"/>
      <c r="J25" s="621"/>
      <c r="K25" s="621"/>
      <c r="L25" s="621"/>
      <c r="M25" s="621"/>
      <c r="N25" s="621"/>
      <c r="O25" s="621"/>
      <c r="P25" s="621"/>
      <c r="Q25" s="622"/>
      <c r="R25" s="623">
        <v>224585079</v>
      </c>
      <c r="S25" s="624"/>
      <c r="T25" s="624"/>
      <c r="U25" s="624"/>
      <c r="V25" s="624"/>
      <c r="W25" s="624"/>
      <c r="X25" s="624"/>
      <c r="Y25" s="625"/>
      <c r="Z25" s="661">
        <v>55.1</v>
      </c>
      <c r="AA25" s="661"/>
      <c r="AB25" s="661"/>
      <c r="AC25" s="661"/>
      <c r="AD25" s="662">
        <v>214162938</v>
      </c>
      <c r="AE25" s="662"/>
      <c r="AF25" s="662"/>
      <c r="AG25" s="662"/>
      <c r="AH25" s="662"/>
      <c r="AI25" s="662"/>
      <c r="AJ25" s="662"/>
      <c r="AK25" s="662"/>
      <c r="AL25" s="626">
        <v>99.7</v>
      </c>
      <c r="AM25" s="627"/>
      <c r="AN25" s="627"/>
      <c r="AO25" s="663"/>
      <c r="AP25" s="620" t="s">
        <v>281</v>
      </c>
      <c r="AQ25" s="700"/>
      <c r="AR25" s="700"/>
      <c r="AS25" s="700"/>
      <c r="AT25" s="700"/>
      <c r="AU25" s="700"/>
      <c r="AV25" s="700"/>
      <c r="AW25" s="700"/>
      <c r="AX25" s="700"/>
      <c r="AY25" s="700"/>
      <c r="AZ25" s="700"/>
      <c r="BA25" s="700"/>
      <c r="BB25" s="700"/>
      <c r="BC25" s="700"/>
      <c r="BD25" s="700"/>
      <c r="BE25" s="700"/>
      <c r="BF25" s="701"/>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2"/>
      <c r="CD25" s="620" t="s">
        <v>282</v>
      </c>
      <c r="CE25" s="621"/>
      <c r="CF25" s="621"/>
      <c r="CG25" s="621"/>
      <c r="CH25" s="621"/>
      <c r="CI25" s="621"/>
      <c r="CJ25" s="621"/>
      <c r="CK25" s="621"/>
      <c r="CL25" s="621"/>
      <c r="CM25" s="621"/>
      <c r="CN25" s="621"/>
      <c r="CO25" s="621"/>
      <c r="CP25" s="621"/>
      <c r="CQ25" s="622"/>
      <c r="CR25" s="623">
        <v>84520137</v>
      </c>
      <c r="CS25" s="636"/>
      <c r="CT25" s="636"/>
      <c r="CU25" s="636"/>
      <c r="CV25" s="636"/>
      <c r="CW25" s="636"/>
      <c r="CX25" s="636"/>
      <c r="CY25" s="637"/>
      <c r="CZ25" s="626">
        <v>21.7</v>
      </c>
      <c r="DA25" s="638"/>
      <c r="DB25" s="638"/>
      <c r="DC25" s="639"/>
      <c r="DD25" s="629">
        <v>73986442</v>
      </c>
      <c r="DE25" s="636"/>
      <c r="DF25" s="636"/>
      <c r="DG25" s="636"/>
      <c r="DH25" s="636"/>
      <c r="DI25" s="636"/>
      <c r="DJ25" s="636"/>
      <c r="DK25" s="637"/>
      <c r="DL25" s="629">
        <v>72490215</v>
      </c>
      <c r="DM25" s="636"/>
      <c r="DN25" s="636"/>
      <c r="DO25" s="636"/>
      <c r="DP25" s="636"/>
      <c r="DQ25" s="636"/>
      <c r="DR25" s="636"/>
      <c r="DS25" s="636"/>
      <c r="DT25" s="636"/>
      <c r="DU25" s="636"/>
      <c r="DV25" s="637"/>
      <c r="DW25" s="626">
        <v>33.1</v>
      </c>
      <c r="DX25" s="638"/>
      <c r="DY25" s="638"/>
      <c r="DZ25" s="638"/>
      <c r="EA25" s="638"/>
      <c r="EB25" s="638"/>
      <c r="EC25" s="650"/>
    </row>
    <row r="26" spans="2:133" ht="11.25" customHeight="1" x14ac:dyDescent="0.15">
      <c r="B26" s="620" t="s">
        <v>283</v>
      </c>
      <c r="C26" s="621"/>
      <c r="D26" s="621"/>
      <c r="E26" s="621"/>
      <c r="F26" s="621"/>
      <c r="G26" s="621"/>
      <c r="H26" s="621"/>
      <c r="I26" s="621"/>
      <c r="J26" s="621"/>
      <c r="K26" s="621"/>
      <c r="L26" s="621"/>
      <c r="M26" s="621"/>
      <c r="N26" s="621"/>
      <c r="O26" s="621"/>
      <c r="P26" s="621"/>
      <c r="Q26" s="622"/>
      <c r="R26" s="623">
        <v>191375</v>
      </c>
      <c r="S26" s="624"/>
      <c r="T26" s="624"/>
      <c r="U26" s="624"/>
      <c r="V26" s="624"/>
      <c r="W26" s="624"/>
      <c r="X26" s="624"/>
      <c r="Y26" s="625"/>
      <c r="Z26" s="661">
        <v>0</v>
      </c>
      <c r="AA26" s="661"/>
      <c r="AB26" s="661"/>
      <c r="AC26" s="661"/>
      <c r="AD26" s="662">
        <v>191375</v>
      </c>
      <c r="AE26" s="662"/>
      <c r="AF26" s="662"/>
      <c r="AG26" s="662"/>
      <c r="AH26" s="662"/>
      <c r="AI26" s="662"/>
      <c r="AJ26" s="662"/>
      <c r="AK26" s="662"/>
      <c r="AL26" s="626">
        <v>0.1</v>
      </c>
      <c r="AM26" s="627"/>
      <c r="AN26" s="627"/>
      <c r="AO26" s="663"/>
      <c r="AP26" s="620" t="s">
        <v>284</v>
      </c>
      <c r="AQ26" s="700"/>
      <c r="AR26" s="700"/>
      <c r="AS26" s="700"/>
      <c r="AT26" s="700"/>
      <c r="AU26" s="700"/>
      <c r="AV26" s="700"/>
      <c r="AW26" s="700"/>
      <c r="AX26" s="700"/>
      <c r="AY26" s="700"/>
      <c r="AZ26" s="700"/>
      <c r="BA26" s="700"/>
      <c r="BB26" s="700"/>
      <c r="BC26" s="700"/>
      <c r="BD26" s="700"/>
      <c r="BE26" s="700"/>
      <c r="BF26" s="701"/>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2"/>
      <c r="CD26" s="620" t="s">
        <v>285</v>
      </c>
      <c r="CE26" s="621"/>
      <c r="CF26" s="621"/>
      <c r="CG26" s="621"/>
      <c r="CH26" s="621"/>
      <c r="CI26" s="621"/>
      <c r="CJ26" s="621"/>
      <c r="CK26" s="621"/>
      <c r="CL26" s="621"/>
      <c r="CM26" s="621"/>
      <c r="CN26" s="621"/>
      <c r="CO26" s="621"/>
      <c r="CP26" s="621"/>
      <c r="CQ26" s="622"/>
      <c r="CR26" s="623">
        <v>59034740</v>
      </c>
      <c r="CS26" s="624"/>
      <c r="CT26" s="624"/>
      <c r="CU26" s="624"/>
      <c r="CV26" s="624"/>
      <c r="CW26" s="624"/>
      <c r="CX26" s="624"/>
      <c r="CY26" s="625"/>
      <c r="CZ26" s="626">
        <v>15.2</v>
      </c>
      <c r="DA26" s="638"/>
      <c r="DB26" s="638"/>
      <c r="DC26" s="639"/>
      <c r="DD26" s="629">
        <v>49265883</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15">
      <c r="B27" s="620" t="s">
        <v>286</v>
      </c>
      <c r="C27" s="621"/>
      <c r="D27" s="621"/>
      <c r="E27" s="621"/>
      <c r="F27" s="621"/>
      <c r="G27" s="621"/>
      <c r="H27" s="621"/>
      <c r="I27" s="621"/>
      <c r="J27" s="621"/>
      <c r="K27" s="621"/>
      <c r="L27" s="621"/>
      <c r="M27" s="621"/>
      <c r="N27" s="621"/>
      <c r="O27" s="621"/>
      <c r="P27" s="621"/>
      <c r="Q27" s="622"/>
      <c r="R27" s="623">
        <v>1545881</v>
      </c>
      <c r="S27" s="624"/>
      <c r="T27" s="624"/>
      <c r="U27" s="624"/>
      <c r="V27" s="624"/>
      <c r="W27" s="624"/>
      <c r="X27" s="624"/>
      <c r="Y27" s="625"/>
      <c r="Z27" s="661">
        <v>0.4</v>
      </c>
      <c r="AA27" s="661"/>
      <c r="AB27" s="661"/>
      <c r="AC27" s="661"/>
      <c r="AD27" s="662" t="s">
        <v>122</v>
      </c>
      <c r="AE27" s="662"/>
      <c r="AF27" s="662"/>
      <c r="AG27" s="662"/>
      <c r="AH27" s="662"/>
      <c r="AI27" s="662"/>
      <c r="AJ27" s="662"/>
      <c r="AK27" s="662"/>
      <c r="AL27" s="626" t="s">
        <v>122</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134225241</v>
      </c>
      <c r="BH27" s="624"/>
      <c r="BI27" s="624"/>
      <c r="BJ27" s="624"/>
      <c r="BK27" s="624"/>
      <c r="BL27" s="624"/>
      <c r="BM27" s="624"/>
      <c r="BN27" s="625"/>
      <c r="BO27" s="661">
        <v>100</v>
      </c>
      <c r="BP27" s="661"/>
      <c r="BQ27" s="661"/>
      <c r="BR27" s="661"/>
      <c r="BS27" s="662">
        <v>2308148</v>
      </c>
      <c r="BT27" s="662"/>
      <c r="BU27" s="662"/>
      <c r="BV27" s="662"/>
      <c r="BW27" s="662"/>
      <c r="BX27" s="662"/>
      <c r="BY27" s="662"/>
      <c r="BZ27" s="662"/>
      <c r="CA27" s="662"/>
      <c r="CB27" s="702"/>
      <c r="CD27" s="620" t="s">
        <v>288</v>
      </c>
      <c r="CE27" s="621"/>
      <c r="CF27" s="621"/>
      <c r="CG27" s="621"/>
      <c r="CH27" s="621"/>
      <c r="CI27" s="621"/>
      <c r="CJ27" s="621"/>
      <c r="CK27" s="621"/>
      <c r="CL27" s="621"/>
      <c r="CM27" s="621"/>
      <c r="CN27" s="621"/>
      <c r="CO27" s="621"/>
      <c r="CP27" s="621"/>
      <c r="CQ27" s="622"/>
      <c r="CR27" s="623">
        <v>108265832</v>
      </c>
      <c r="CS27" s="636"/>
      <c r="CT27" s="636"/>
      <c r="CU27" s="636"/>
      <c r="CV27" s="636"/>
      <c r="CW27" s="636"/>
      <c r="CX27" s="636"/>
      <c r="CY27" s="637"/>
      <c r="CZ27" s="626">
        <v>27.8</v>
      </c>
      <c r="DA27" s="638"/>
      <c r="DB27" s="638"/>
      <c r="DC27" s="639"/>
      <c r="DD27" s="629">
        <v>41335285</v>
      </c>
      <c r="DE27" s="636"/>
      <c r="DF27" s="636"/>
      <c r="DG27" s="636"/>
      <c r="DH27" s="636"/>
      <c r="DI27" s="636"/>
      <c r="DJ27" s="636"/>
      <c r="DK27" s="637"/>
      <c r="DL27" s="629">
        <v>32204881</v>
      </c>
      <c r="DM27" s="636"/>
      <c r="DN27" s="636"/>
      <c r="DO27" s="636"/>
      <c r="DP27" s="636"/>
      <c r="DQ27" s="636"/>
      <c r="DR27" s="636"/>
      <c r="DS27" s="636"/>
      <c r="DT27" s="636"/>
      <c r="DU27" s="636"/>
      <c r="DV27" s="637"/>
      <c r="DW27" s="626">
        <v>14.7</v>
      </c>
      <c r="DX27" s="638"/>
      <c r="DY27" s="638"/>
      <c r="DZ27" s="638"/>
      <c r="EA27" s="638"/>
      <c r="EB27" s="638"/>
      <c r="EC27" s="650"/>
    </row>
    <row r="28" spans="2:133" ht="11.25" customHeight="1" x14ac:dyDescent="0.15">
      <c r="B28" s="620" t="s">
        <v>289</v>
      </c>
      <c r="C28" s="621"/>
      <c r="D28" s="621"/>
      <c r="E28" s="621"/>
      <c r="F28" s="621"/>
      <c r="G28" s="621"/>
      <c r="H28" s="621"/>
      <c r="I28" s="621"/>
      <c r="J28" s="621"/>
      <c r="K28" s="621"/>
      <c r="L28" s="621"/>
      <c r="M28" s="621"/>
      <c r="N28" s="621"/>
      <c r="O28" s="621"/>
      <c r="P28" s="621"/>
      <c r="Q28" s="622"/>
      <c r="R28" s="623">
        <v>3162795</v>
      </c>
      <c r="S28" s="624"/>
      <c r="T28" s="624"/>
      <c r="U28" s="624"/>
      <c r="V28" s="624"/>
      <c r="W28" s="624"/>
      <c r="X28" s="624"/>
      <c r="Y28" s="625"/>
      <c r="Z28" s="661">
        <v>0.8</v>
      </c>
      <c r="AA28" s="661"/>
      <c r="AB28" s="661"/>
      <c r="AC28" s="661"/>
      <c r="AD28" s="662">
        <v>448295</v>
      </c>
      <c r="AE28" s="662"/>
      <c r="AF28" s="662"/>
      <c r="AG28" s="662"/>
      <c r="AH28" s="662"/>
      <c r="AI28" s="662"/>
      <c r="AJ28" s="662"/>
      <c r="AK28" s="662"/>
      <c r="AL28" s="626">
        <v>0.2</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37123859</v>
      </c>
      <c r="CS28" s="624"/>
      <c r="CT28" s="624"/>
      <c r="CU28" s="624"/>
      <c r="CV28" s="624"/>
      <c r="CW28" s="624"/>
      <c r="CX28" s="624"/>
      <c r="CY28" s="625"/>
      <c r="CZ28" s="626">
        <v>9.5</v>
      </c>
      <c r="DA28" s="638"/>
      <c r="DB28" s="638"/>
      <c r="DC28" s="639"/>
      <c r="DD28" s="629">
        <v>36207656</v>
      </c>
      <c r="DE28" s="624"/>
      <c r="DF28" s="624"/>
      <c r="DG28" s="624"/>
      <c r="DH28" s="624"/>
      <c r="DI28" s="624"/>
      <c r="DJ28" s="624"/>
      <c r="DK28" s="625"/>
      <c r="DL28" s="629">
        <v>32207656</v>
      </c>
      <c r="DM28" s="624"/>
      <c r="DN28" s="624"/>
      <c r="DO28" s="624"/>
      <c r="DP28" s="624"/>
      <c r="DQ28" s="624"/>
      <c r="DR28" s="624"/>
      <c r="DS28" s="624"/>
      <c r="DT28" s="624"/>
      <c r="DU28" s="624"/>
      <c r="DV28" s="625"/>
      <c r="DW28" s="626">
        <v>14.7</v>
      </c>
      <c r="DX28" s="638"/>
      <c r="DY28" s="638"/>
      <c r="DZ28" s="638"/>
      <c r="EA28" s="638"/>
      <c r="EB28" s="638"/>
      <c r="EC28" s="650"/>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2668482</v>
      </c>
      <c r="S29" s="624"/>
      <c r="T29" s="624"/>
      <c r="U29" s="624"/>
      <c r="V29" s="624"/>
      <c r="W29" s="624"/>
      <c r="X29" s="624"/>
      <c r="Y29" s="625"/>
      <c r="Z29" s="661">
        <v>0.7</v>
      </c>
      <c r="AA29" s="661"/>
      <c r="AB29" s="661"/>
      <c r="AC29" s="661"/>
      <c r="AD29" s="662" t="s">
        <v>122</v>
      </c>
      <c r="AE29" s="662"/>
      <c r="AF29" s="662"/>
      <c r="AG29" s="662"/>
      <c r="AH29" s="662"/>
      <c r="AI29" s="662"/>
      <c r="AJ29" s="662"/>
      <c r="AK29" s="662"/>
      <c r="AL29" s="626" t="s">
        <v>122</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2"/>
      <c r="CD29" s="642" t="s">
        <v>292</v>
      </c>
      <c r="CE29" s="643"/>
      <c r="CF29" s="620" t="s">
        <v>66</v>
      </c>
      <c r="CG29" s="621"/>
      <c r="CH29" s="621"/>
      <c r="CI29" s="621"/>
      <c r="CJ29" s="621"/>
      <c r="CK29" s="621"/>
      <c r="CL29" s="621"/>
      <c r="CM29" s="621"/>
      <c r="CN29" s="621"/>
      <c r="CO29" s="621"/>
      <c r="CP29" s="621"/>
      <c r="CQ29" s="622"/>
      <c r="CR29" s="623">
        <v>37112517</v>
      </c>
      <c r="CS29" s="636"/>
      <c r="CT29" s="636"/>
      <c r="CU29" s="636"/>
      <c r="CV29" s="636"/>
      <c r="CW29" s="636"/>
      <c r="CX29" s="636"/>
      <c r="CY29" s="637"/>
      <c r="CZ29" s="626">
        <v>9.5</v>
      </c>
      <c r="DA29" s="638"/>
      <c r="DB29" s="638"/>
      <c r="DC29" s="639"/>
      <c r="DD29" s="629">
        <v>36196314</v>
      </c>
      <c r="DE29" s="636"/>
      <c r="DF29" s="636"/>
      <c r="DG29" s="636"/>
      <c r="DH29" s="636"/>
      <c r="DI29" s="636"/>
      <c r="DJ29" s="636"/>
      <c r="DK29" s="637"/>
      <c r="DL29" s="629">
        <v>32196314</v>
      </c>
      <c r="DM29" s="636"/>
      <c r="DN29" s="636"/>
      <c r="DO29" s="636"/>
      <c r="DP29" s="636"/>
      <c r="DQ29" s="636"/>
      <c r="DR29" s="636"/>
      <c r="DS29" s="636"/>
      <c r="DT29" s="636"/>
      <c r="DU29" s="636"/>
      <c r="DV29" s="637"/>
      <c r="DW29" s="626">
        <v>14.7</v>
      </c>
      <c r="DX29" s="638"/>
      <c r="DY29" s="638"/>
      <c r="DZ29" s="638"/>
      <c r="EA29" s="638"/>
      <c r="EB29" s="638"/>
      <c r="EC29" s="650"/>
    </row>
    <row r="30" spans="2:133" ht="11.25" customHeight="1" x14ac:dyDescent="0.15">
      <c r="B30" s="620" t="s">
        <v>293</v>
      </c>
      <c r="C30" s="621"/>
      <c r="D30" s="621"/>
      <c r="E30" s="621"/>
      <c r="F30" s="621"/>
      <c r="G30" s="621"/>
      <c r="H30" s="621"/>
      <c r="I30" s="621"/>
      <c r="J30" s="621"/>
      <c r="K30" s="621"/>
      <c r="L30" s="621"/>
      <c r="M30" s="621"/>
      <c r="N30" s="621"/>
      <c r="O30" s="621"/>
      <c r="P30" s="621"/>
      <c r="Q30" s="622"/>
      <c r="R30" s="623">
        <v>87230242</v>
      </c>
      <c r="S30" s="624"/>
      <c r="T30" s="624"/>
      <c r="U30" s="624"/>
      <c r="V30" s="624"/>
      <c r="W30" s="624"/>
      <c r="X30" s="624"/>
      <c r="Y30" s="625"/>
      <c r="Z30" s="661">
        <v>21.4</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3"/>
      <c r="BI30" s="693"/>
      <c r="BJ30" s="693"/>
      <c r="BK30" s="693"/>
      <c r="BL30" s="693"/>
      <c r="BM30" s="693"/>
      <c r="BN30" s="693"/>
      <c r="BO30" s="693"/>
      <c r="BP30" s="693"/>
      <c r="BQ30" s="694"/>
      <c r="BR30" s="675" t="s">
        <v>295</v>
      </c>
      <c r="BS30" s="693"/>
      <c r="BT30" s="693"/>
      <c r="BU30" s="693"/>
      <c r="BV30" s="693"/>
      <c r="BW30" s="693"/>
      <c r="BX30" s="693"/>
      <c r="BY30" s="693"/>
      <c r="BZ30" s="693"/>
      <c r="CA30" s="693"/>
      <c r="CB30" s="694"/>
      <c r="CD30" s="644"/>
      <c r="CE30" s="645"/>
      <c r="CF30" s="620" t="s">
        <v>296</v>
      </c>
      <c r="CG30" s="621"/>
      <c r="CH30" s="621"/>
      <c r="CI30" s="621"/>
      <c r="CJ30" s="621"/>
      <c r="CK30" s="621"/>
      <c r="CL30" s="621"/>
      <c r="CM30" s="621"/>
      <c r="CN30" s="621"/>
      <c r="CO30" s="621"/>
      <c r="CP30" s="621"/>
      <c r="CQ30" s="622"/>
      <c r="CR30" s="623">
        <v>35265614</v>
      </c>
      <c r="CS30" s="624"/>
      <c r="CT30" s="624"/>
      <c r="CU30" s="624"/>
      <c r="CV30" s="624"/>
      <c r="CW30" s="624"/>
      <c r="CX30" s="624"/>
      <c r="CY30" s="625"/>
      <c r="CZ30" s="626">
        <v>9.1</v>
      </c>
      <c r="DA30" s="638"/>
      <c r="DB30" s="638"/>
      <c r="DC30" s="639"/>
      <c r="DD30" s="629">
        <v>34445299</v>
      </c>
      <c r="DE30" s="624"/>
      <c r="DF30" s="624"/>
      <c r="DG30" s="624"/>
      <c r="DH30" s="624"/>
      <c r="DI30" s="624"/>
      <c r="DJ30" s="624"/>
      <c r="DK30" s="625"/>
      <c r="DL30" s="629">
        <v>30445299</v>
      </c>
      <c r="DM30" s="624"/>
      <c r="DN30" s="624"/>
      <c r="DO30" s="624"/>
      <c r="DP30" s="624"/>
      <c r="DQ30" s="624"/>
      <c r="DR30" s="624"/>
      <c r="DS30" s="624"/>
      <c r="DT30" s="624"/>
      <c r="DU30" s="624"/>
      <c r="DV30" s="625"/>
      <c r="DW30" s="626">
        <v>13.9</v>
      </c>
      <c r="DX30" s="638"/>
      <c r="DY30" s="638"/>
      <c r="DZ30" s="638"/>
      <c r="EA30" s="638"/>
      <c r="EB30" s="638"/>
      <c r="EC30" s="650"/>
    </row>
    <row r="31" spans="2:133" ht="11.25" customHeight="1" x14ac:dyDescent="0.15">
      <c r="B31" s="690" t="s">
        <v>297</v>
      </c>
      <c r="C31" s="691"/>
      <c r="D31" s="691"/>
      <c r="E31" s="691"/>
      <c r="F31" s="691"/>
      <c r="G31" s="691"/>
      <c r="H31" s="691"/>
      <c r="I31" s="691"/>
      <c r="J31" s="691"/>
      <c r="K31" s="691"/>
      <c r="L31" s="691"/>
      <c r="M31" s="691"/>
      <c r="N31" s="691"/>
      <c r="O31" s="691"/>
      <c r="P31" s="691"/>
      <c r="Q31" s="692"/>
      <c r="R31" s="623">
        <v>58918</v>
      </c>
      <c r="S31" s="624"/>
      <c r="T31" s="624"/>
      <c r="U31" s="624"/>
      <c r="V31" s="624"/>
      <c r="W31" s="624"/>
      <c r="X31" s="624"/>
      <c r="Y31" s="625"/>
      <c r="Z31" s="661">
        <v>0</v>
      </c>
      <c r="AA31" s="661"/>
      <c r="AB31" s="661"/>
      <c r="AC31" s="661"/>
      <c r="AD31" s="662">
        <v>58918</v>
      </c>
      <c r="AE31" s="662"/>
      <c r="AF31" s="662"/>
      <c r="AG31" s="662"/>
      <c r="AH31" s="662"/>
      <c r="AI31" s="662"/>
      <c r="AJ31" s="662"/>
      <c r="AK31" s="662"/>
      <c r="AL31" s="626">
        <v>0</v>
      </c>
      <c r="AM31" s="627"/>
      <c r="AN31" s="627"/>
      <c r="AO31" s="663"/>
      <c r="AP31" s="695" t="s">
        <v>298</v>
      </c>
      <c r="AQ31" s="696"/>
      <c r="AR31" s="696"/>
      <c r="AS31" s="696"/>
      <c r="AT31" s="697" t="s">
        <v>299</v>
      </c>
      <c r="AU31" s="206"/>
      <c r="AV31" s="206"/>
      <c r="AW31" s="206"/>
      <c r="AX31" s="681" t="s">
        <v>177</v>
      </c>
      <c r="AY31" s="682"/>
      <c r="AZ31" s="682"/>
      <c r="BA31" s="682"/>
      <c r="BB31" s="682"/>
      <c r="BC31" s="682"/>
      <c r="BD31" s="682"/>
      <c r="BE31" s="682"/>
      <c r="BF31" s="683"/>
      <c r="BG31" s="685">
        <v>99.4</v>
      </c>
      <c r="BH31" s="686"/>
      <c r="BI31" s="686"/>
      <c r="BJ31" s="686"/>
      <c r="BK31" s="686"/>
      <c r="BL31" s="686"/>
      <c r="BM31" s="687">
        <v>98.1</v>
      </c>
      <c r="BN31" s="686"/>
      <c r="BO31" s="686"/>
      <c r="BP31" s="686"/>
      <c r="BQ31" s="688"/>
      <c r="BR31" s="685">
        <v>99.4</v>
      </c>
      <c r="BS31" s="686"/>
      <c r="BT31" s="686"/>
      <c r="BU31" s="686"/>
      <c r="BV31" s="686"/>
      <c r="BW31" s="686"/>
      <c r="BX31" s="687">
        <v>98.1</v>
      </c>
      <c r="BY31" s="686"/>
      <c r="BZ31" s="686"/>
      <c r="CA31" s="686"/>
      <c r="CB31" s="688"/>
      <c r="CD31" s="644"/>
      <c r="CE31" s="645"/>
      <c r="CF31" s="620" t="s">
        <v>300</v>
      </c>
      <c r="CG31" s="621"/>
      <c r="CH31" s="621"/>
      <c r="CI31" s="621"/>
      <c r="CJ31" s="621"/>
      <c r="CK31" s="621"/>
      <c r="CL31" s="621"/>
      <c r="CM31" s="621"/>
      <c r="CN31" s="621"/>
      <c r="CO31" s="621"/>
      <c r="CP31" s="621"/>
      <c r="CQ31" s="622"/>
      <c r="CR31" s="623">
        <v>1846903</v>
      </c>
      <c r="CS31" s="636"/>
      <c r="CT31" s="636"/>
      <c r="CU31" s="636"/>
      <c r="CV31" s="636"/>
      <c r="CW31" s="636"/>
      <c r="CX31" s="636"/>
      <c r="CY31" s="637"/>
      <c r="CZ31" s="626">
        <v>0.5</v>
      </c>
      <c r="DA31" s="638"/>
      <c r="DB31" s="638"/>
      <c r="DC31" s="639"/>
      <c r="DD31" s="629">
        <v>1751015</v>
      </c>
      <c r="DE31" s="636"/>
      <c r="DF31" s="636"/>
      <c r="DG31" s="636"/>
      <c r="DH31" s="636"/>
      <c r="DI31" s="636"/>
      <c r="DJ31" s="636"/>
      <c r="DK31" s="637"/>
      <c r="DL31" s="629">
        <v>1751015</v>
      </c>
      <c r="DM31" s="636"/>
      <c r="DN31" s="636"/>
      <c r="DO31" s="636"/>
      <c r="DP31" s="636"/>
      <c r="DQ31" s="636"/>
      <c r="DR31" s="636"/>
      <c r="DS31" s="636"/>
      <c r="DT31" s="636"/>
      <c r="DU31" s="636"/>
      <c r="DV31" s="637"/>
      <c r="DW31" s="626">
        <v>0.8</v>
      </c>
      <c r="DX31" s="638"/>
      <c r="DY31" s="638"/>
      <c r="DZ31" s="638"/>
      <c r="EA31" s="638"/>
      <c r="EB31" s="638"/>
      <c r="EC31" s="650"/>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20309587</v>
      </c>
      <c r="S32" s="624"/>
      <c r="T32" s="624"/>
      <c r="U32" s="624"/>
      <c r="V32" s="624"/>
      <c r="W32" s="624"/>
      <c r="X32" s="624"/>
      <c r="Y32" s="625"/>
      <c r="Z32" s="661">
        <v>5</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8"/>
      <c r="AU32" s="202" t="s">
        <v>302</v>
      </c>
      <c r="AX32" s="620" t="s">
        <v>303</v>
      </c>
      <c r="AY32" s="621"/>
      <c r="AZ32" s="621"/>
      <c r="BA32" s="621"/>
      <c r="BB32" s="621"/>
      <c r="BC32" s="621"/>
      <c r="BD32" s="621"/>
      <c r="BE32" s="621"/>
      <c r="BF32" s="622"/>
      <c r="BG32" s="689">
        <v>99.2</v>
      </c>
      <c r="BH32" s="636"/>
      <c r="BI32" s="636"/>
      <c r="BJ32" s="636"/>
      <c r="BK32" s="636"/>
      <c r="BL32" s="636"/>
      <c r="BM32" s="627">
        <v>97.3</v>
      </c>
      <c r="BN32" s="636"/>
      <c r="BO32" s="636"/>
      <c r="BP32" s="636"/>
      <c r="BQ32" s="659"/>
      <c r="BR32" s="689">
        <v>99.2</v>
      </c>
      <c r="BS32" s="636"/>
      <c r="BT32" s="636"/>
      <c r="BU32" s="636"/>
      <c r="BV32" s="636"/>
      <c r="BW32" s="636"/>
      <c r="BX32" s="627">
        <v>97.3</v>
      </c>
      <c r="BY32" s="636"/>
      <c r="BZ32" s="636"/>
      <c r="CA32" s="636"/>
      <c r="CB32" s="659"/>
      <c r="CD32" s="646"/>
      <c r="CE32" s="647"/>
      <c r="CF32" s="620" t="s">
        <v>304</v>
      </c>
      <c r="CG32" s="621"/>
      <c r="CH32" s="621"/>
      <c r="CI32" s="621"/>
      <c r="CJ32" s="621"/>
      <c r="CK32" s="621"/>
      <c r="CL32" s="621"/>
      <c r="CM32" s="621"/>
      <c r="CN32" s="621"/>
      <c r="CO32" s="621"/>
      <c r="CP32" s="621"/>
      <c r="CQ32" s="622"/>
      <c r="CR32" s="623">
        <v>11342</v>
      </c>
      <c r="CS32" s="624"/>
      <c r="CT32" s="624"/>
      <c r="CU32" s="624"/>
      <c r="CV32" s="624"/>
      <c r="CW32" s="624"/>
      <c r="CX32" s="624"/>
      <c r="CY32" s="625"/>
      <c r="CZ32" s="626">
        <v>0</v>
      </c>
      <c r="DA32" s="638"/>
      <c r="DB32" s="638"/>
      <c r="DC32" s="639"/>
      <c r="DD32" s="629">
        <v>11342</v>
      </c>
      <c r="DE32" s="624"/>
      <c r="DF32" s="624"/>
      <c r="DG32" s="624"/>
      <c r="DH32" s="624"/>
      <c r="DI32" s="624"/>
      <c r="DJ32" s="624"/>
      <c r="DK32" s="625"/>
      <c r="DL32" s="629">
        <v>11342</v>
      </c>
      <c r="DM32" s="624"/>
      <c r="DN32" s="624"/>
      <c r="DO32" s="624"/>
      <c r="DP32" s="624"/>
      <c r="DQ32" s="624"/>
      <c r="DR32" s="624"/>
      <c r="DS32" s="624"/>
      <c r="DT32" s="624"/>
      <c r="DU32" s="624"/>
      <c r="DV32" s="625"/>
      <c r="DW32" s="626">
        <v>0</v>
      </c>
      <c r="DX32" s="638"/>
      <c r="DY32" s="638"/>
      <c r="DZ32" s="638"/>
      <c r="EA32" s="638"/>
      <c r="EB32" s="638"/>
      <c r="EC32" s="650"/>
    </row>
    <row r="33" spans="2:133" ht="11.25" customHeight="1" x14ac:dyDescent="0.15">
      <c r="B33" s="620" t="s">
        <v>305</v>
      </c>
      <c r="C33" s="621"/>
      <c r="D33" s="621"/>
      <c r="E33" s="621"/>
      <c r="F33" s="621"/>
      <c r="G33" s="621"/>
      <c r="H33" s="621"/>
      <c r="I33" s="621"/>
      <c r="J33" s="621"/>
      <c r="K33" s="621"/>
      <c r="L33" s="621"/>
      <c r="M33" s="621"/>
      <c r="N33" s="621"/>
      <c r="O33" s="621"/>
      <c r="P33" s="621"/>
      <c r="Q33" s="622"/>
      <c r="R33" s="623">
        <v>4679733</v>
      </c>
      <c r="S33" s="624"/>
      <c r="T33" s="624"/>
      <c r="U33" s="624"/>
      <c r="V33" s="624"/>
      <c r="W33" s="624"/>
      <c r="X33" s="624"/>
      <c r="Y33" s="625"/>
      <c r="Z33" s="661">
        <v>1.1000000000000001</v>
      </c>
      <c r="AA33" s="661"/>
      <c r="AB33" s="661"/>
      <c r="AC33" s="661"/>
      <c r="AD33" s="662" t="s">
        <v>122</v>
      </c>
      <c r="AE33" s="662"/>
      <c r="AF33" s="662"/>
      <c r="AG33" s="662"/>
      <c r="AH33" s="662"/>
      <c r="AI33" s="662"/>
      <c r="AJ33" s="662"/>
      <c r="AK33" s="662"/>
      <c r="AL33" s="626" t="s">
        <v>122</v>
      </c>
      <c r="AM33" s="627"/>
      <c r="AN33" s="627"/>
      <c r="AO33" s="663"/>
      <c r="AP33" s="666"/>
      <c r="AQ33" s="667"/>
      <c r="AR33" s="667"/>
      <c r="AS33" s="667"/>
      <c r="AT33" s="699"/>
      <c r="AU33" s="207"/>
      <c r="AV33" s="207"/>
      <c r="AW33" s="207"/>
      <c r="AX33" s="604" t="s">
        <v>306</v>
      </c>
      <c r="AY33" s="605"/>
      <c r="AZ33" s="605"/>
      <c r="BA33" s="605"/>
      <c r="BB33" s="605"/>
      <c r="BC33" s="605"/>
      <c r="BD33" s="605"/>
      <c r="BE33" s="605"/>
      <c r="BF33" s="606"/>
      <c r="BG33" s="684">
        <v>99.6</v>
      </c>
      <c r="BH33" s="608"/>
      <c r="BI33" s="608"/>
      <c r="BJ33" s="608"/>
      <c r="BK33" s="608"/>
      <c r="BL33" s="608"/>
      <c r="BM33" s="654">
        <v>98.8</v>
      </c>
      <c r="BN33" s="608"/>
      <c r="BO33" s="608"/>
      <c r="BP33" s="608"/>
      <c r="BQ33" s="671"/>
      <c r="BR33" s="684">
        <v>99.6</v>
      </c>
      <c r="BS33" s="608"/>
      <c r="BT33" s="608"/>
      <c r="BU33" s="608"/>
      <c r="BV33" s="608"/>
      <c r="BW33" s="608"/>
      <c r="BX33" s="654">
        <v>98.7</v>
      </c>
      <c r="BY33" s="608"/>
      <c r="BZ33" s="608"/>
      <c r="CA33" s="608"/>
      <c r="CB33" s="671"/>
      <c r="CD33" s="620" t="s">
        <v>307</v>
      </c>
      <c r="CE33" s="621"/>
      <c r="CF33" s="621"/>
      <c r="CG33" s="621"/>
      <c r="CH33" s="621"/>
      <c r="CI33" s="621"/>
      <c r="CJ33" s="621"/>
      <c r="CK33" s="621"/>
      <c r="CL33" s="621"/>
      <c r="CM33" s="621"/>
      <c r="CN33" s="621"/>
      <c r="CO33" s="621"/>
      <c r="CP33" s="621"/>
      <c r="CQ33" s="622"/>
      <c r="CR33" s="623">
        <v>104544660</v>
      </c>
      <c r="CS33" s="636"/>
      <c r="CT33" s="636"/>
      <c r="CU33" s="636"/>
      <c r="CV33" s="636"/>
      <c r="CW33" s="636"/>
      <c r="CX33" s="636"/>
      <c r="CY33" s="637"/>
      <c r="CZ33" s="626">
        <v>26.8</v>
      </c>
      <c r="DA33" s="638"/>
      <c r="DB33" s="638"/>
      <c r="DC33" s="639"/>
      <c r="DD33" s="629">
        <v>82003176</v>
      </c>
      <c r="DE33" s="636"/>
      <c r="DF33" s="636"/>
      <c r="DG33" s="636"/>
      <c r="DH33" s="636"/>
      <c r="DI33" s="636"/>
      <c r="DJ33" s="636"/>
      <c r="DK33" s="637"/>
      <c r="DL33" s="629">
        <v>62995862</v>
      </c>
      <c r="DM33" s="636"/>
      <c r="DN33" s="636"/>
      <c r="DO33" s="636"/>
      <c r="DP33" s="636"/>
      <c r="DQ33" s="636"/>
      <c r="DR33" s="636"/>
      <c r="DS33" s="636"/>
      <c r="DT33" s="636"/>
      <c r="DU33" s="636"/>
      <c r="DV33" s="637"/>
      <c r="DW33" s="626">
        <v>28.7</v>
      </c>
      <c r="DX33" s="638"/>
      <c r="DY33" s="638"/>
      <c r="DZ33" s="638"/>
      <c r="EA33" s="638"/>
      <c r="EB33" s="638"/>
      <c r="EC33" s="650"/>
    </row>
    <row r="34" spans="2:133" ht="11.25" customHeight="1" x14ac:dyDescent="0.15">
      <c r="B34" s="620" t="s">
        <v>308</v>
      </c>
      <c r="C34" s="621"/>
      <c r="D34" s="621"/>
      <c r="E34" s="621"/>
      <c r="F34" s="621"/>
      <c r="G34" s="621"/>
      <c r="H34" s="621"/>
      <c r="I34" s="621"/>
      <c r="J34" s="621"/>
      <c r="K34" s="621"/>
      <c r="L34" s="621"/>
      <c r="M34" s="621"/>
      <c r="N34" s="621"/>
      <c r="O34" s="621"/>
      <c r="P34" s="621"/>
      <c r="Q34" s="622"/>
      <c r="R34" s="623">
        <v>737943</v>
      </c>
      <c r="S34" s="624"/>
      <c r="T34" s="624"/>
      <c r="U34" s="624"/>
      <c r="V34" s="624"/>
      <c r="W34" s="624"/>
      <c r="X34" s="624"/>
      <c r="Y34" s="625"/>
      <c r="Z34" s="661">
        <v>0.2</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43465957</v>
      </c>
      <c r="CS34" s="624"/>
      <c r="CT34" s="624"/>
      <c r="CU34" s="624"/>
      <c r="CV34" s="624"/>
      <c r="CW34" s="624"/>
      <c r="CX34" s="624"/>
      <c r="CY34" s="625"/>
      <c r="CZ34" s="626">
        <v>11.2</v>
      </c>
      <c r="DA34" s="638"/>
      <c r="DB34" s="638"/>
      <c r="DC34" s="639"/>
      <c r="DD34" s="629">
        <v>31096081</v>
      </c>
      <c r="DE34" s="624"/>
      <c r="DF34" s="624"/>
      <c r="DG34" s="624"/>
      <c r="DH34" s="624"/>
      <c r="DI34" s="624"/>
      <c r="DJ34" s="624"/>
      <c r="DK34" s="625"/>
      <c r="DL34" s="629">
        <v>26122893</v>
      </c>
      <c r="DM34" s="624"/>
      <c r="DN34" s="624"/>
      <c r="DO34" s="624"/>
      <c r="DP34" s="624"/>
      <c r="DQ34" s="624"/>
      <c r="DR34" s="624"/>
      <c r="DS34" s="624"/>
      <c r="DT34" s="624"/>
      <c r="DU34" s="624"/>
      <c r="DV34" s="625"/>
      <c r="DW34" s="626">
        <v>11.9</v>
      </c>
      <c r="DX34" s="638"/>
      <c r="DY34" s="638"/>
      <c r="DZ34" s="638"/>
      <c r="EA34" s="638"/>
      <c r="EB34" s="638"/>
      <c r="EC34" s="650"/>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11488245</v>
      </c>
      <c r="S35" s="624"/>
      <c r="T35" s="624"/>
      <c r="U35" s="624"/>
      <c r="V35" s="624"/>
      <c r="W35" s="624"/>
      <c r="X35" s="624"/>
      <c r="Y35" s="625"/>
      <c r="Z35" s="661">
        <v>2.8</v>
      </c>
      <c r="AA35" s="661"/>
      <c r="AB35" s="661"/>
      <c r="AC35" s="661"/>
      <c r="AD35" s="662" t="s">
        <v>122</v>
      </c>
      <c r="AE35" s="662"/>
      <c r="AF35" s="662"/>
      <c r="AG35" s="662"/>
      <c r="AH35" s="662"/>
      <c r="AI35" s="662"/>
      <c r="AJ35" s="662"/>
      <c r="AK35" s="662"/>
      <c r="AL35" s="626" t="s">
        <v>122</v>
      </c>
      <c r="AM35" s="627"/>
      <c r="AN35" s="627"/>
      <c r="AO35" s="663"/>
      <c r="AP35" s="210"/>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5441322</v>
      </c>
      <c r="CS35" s="636"/>
      <c r="CT35" s="636"/>
      <c r="CU35" s="636"/>
      <c r="CV35" s="636"/>
      <c r="CW35" s="636"/>
      <c r="CX35" s="636"/>
      <c r="CY35" s="637"/>
      <c r="CZ35" s="626">
        <v>1.4</v>
      </c>
      <c r="DA35" s="638"/>
      <c r="DB35" s="638"/>
      <c r="DC35" s="639"/>
      <c r="DD35" s="629">
        <v>5136956</v>
      </c>
      <c r="DE35" s="636"/>
      <c r="DF35" s="636"/>
      <c r="DG35" s="636"/>
      <c r="DH35" s="636"/>
      <c r="DI35" s="636"/>
      <c r="DJ35" s="636"/>
      <c r="DK35" s="637"/>
      <c r="DL35" s="629">
        <v>5136553</v>
      </c>
      <c r="DM35" s="636"/>
      <c r="DN35" s="636"/>
      <c r="DO35" s="636"/>
      <c r="DP35" s="636"/>
      <c r="DQ35" s="636"/>
      <c r="DR35" s="636"/>
      <c r="DS35" s="636"/>
      <c r="DT35" s="636"/>
      <c r="DU35" s="636"/>
      <c r="DV35" s="637"/>
      <c r="DW35" s="626">
        <v>2.2999999999999998</v>
      </c>
      <c r="DX35" s="638"/>
      <c r="DY35" s="638"/>
      <c r="DZ35" s="638"/>
      <c r="EA35" s="638"/>
      <c r="EB35" s="638"/>
      <c r="EC35" s="650"/>
    </row>
    <row r="36" spans="2:133" ht="11.25" customHeight="1" x14ac:dyDescent="0.15">
      <c r="B36" s="620" t="s">
        <v>314</v>
      </c>
      <c r="C36" s="621"/>
      <c r="D36" s="621"/>
      <c r="E36" s="621"/>
      <c r="F36" s="621"/>
      <c r="G36" s="621"/>
      <c r="H36" s="621"/>
      <c r="I36" s="621"/>
      <c r="J36" s="621"/>
      <c r="K36" s="621"/>
      <c r="L36" s="621"/>
      <c r="M36" s="621"/>
      <c r="N36" s="621"/>
      <c r="O36" s="621"/>
      <c r="P36" s="621"/>
      <c r="Q36" s="622"/>
      <c r="R36" s="623">
        <v>8626523</v>
      </c>
      <c r="S36" s="624"/>
      <c r="T36" s="624"/>
      <c r="U36" s="624"/>
      <c r="V36" s="624"/>
      <c r="W36" s="624"/>
      <c r="X36" s="624"/>
      <c r="Y36" s="625"/>
      <c r="Z36" s="661">
        <v>2.1</v>
      </c>
      <c r="AA36" s="661"/>
      <c r="AB36" s="661"/>
      <c r="AC36" s="661"/>
      <c r="AD36" s="662" t="s">
        <v>122</v>
      </c>
      <c r="AE36" s="662"/>
      <c r="AF36" s="662"/>
      <c r="AG36" s="662"/>
      <c r="AH36" s="662"/>
      <c r="AI36" s="662"/>
      <c r="AJ36" s="662"/>
      <c r="AK36" s="662"/>
      <c r="AL36" s="626" t="s">
        <v>122</v>
      </c>
      <c r="AM36" s="627"/>
      <c r="AN36" s="627"/>
      <c r="AO36" s="663"/>
      <c r="AP36" s="210"/>
      <c r="AQ36" s="672" t="s">
        <v>315</v>
      </c>
      <c r="AR36" s="673"/>
      <c r="AS36" s="673"/>
      <c r="AT36" s="673"/>
      <c r="AU36" s="673"/>
      <c r="AV36" s="673"/>
      <c r="AW36" s="673"/>
      <c r="AX36" s="673"/>
      <c r="AY36" s="674"/>
      <c r="AZ36" s="678">
        <v>36317258</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222896</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22127552</v>
      </c>
      <c r="CS36" s="624"/>
      <c r="CT36" s="624"/>
      <c r="CU36" s="624"/>
      <c r="CV36" s="624"/>
      <c r="CW36" s="624"/>
      <c r="CX36" s="624"/>
      <c r="CY36" s="625"/>
      <c r="CZ36" s="626">
        <v>5.7</v>
      </c>
      <c r="DA36" s="638"/>
      <c r="DB36" s="638"/>
      <c r="DC36" s="639"/>
      <c r="DD36" s="629">
        <v>18424848</v>
      </c>
      <c r="DE36" s="624"/>
      <c r="DF36" s="624"/>
      <c r="DG36" s="624"/>
      <c r="DH36" s="624"/>
      <c r="DI36" s="624"/>
      <c r="DJ36" s="624"/>
      <c r="DK36" s="625"/>
      <c r="DL36" s="629">
        <v>11304022</v>
      </c>
      <c r="DM36" s="624"/>
      <c r="DN36" s="624"/>
      <c r="DO36" s="624"/>
      <c r="DP36" s="624"/>
      <c r="DQ36" s="624"/>
      <c r="DR36" s="624"/>
      <c r="DS36" s="624"/>
      <c r="DT36" s="624"/>
      <c r="DU36" s="624"/>
      <c r="DV36" s="625"/>
      <c r="DW36" s="626">
        <v>5.2</v>
      </c>
      <c r="DX36" s="638"/>
      <c r="DY36" s="638"/>
      <c r="DZ36" s="638"/>
      <c r="EA36" s="638"/>
      <c r="EB36" s="638"/>
      <c r="EC36" s="650"/>
    </row>
    <row r="37" spans="2:133" ht="11.25" customHeight="1" x14ac:dyDescent="0.15">
      <c r="B37" s="620" t="s">
        <v>318</v>
      </c>
      <c r="C37" s="621"/>
      <c r="D37" s="621"/>
      <c r="E37" s="621"/>
      <c r="F37" s="621"/>
      <c r="G37" s="621"/>
      <c r="H37" s="621"/>
      <c r="I37" s="621"/>
      <c r="J37" s="621"/>
      <c r="K37" s="621"/>
      <c r="L37" s="621"/>
      <c r="M37" s="621"/>
      <c r="N37" s="621"/>
      <c r="O37" s="621"/>
      <c r="P37" s="621"/>
      <c r="Q37" s="622"/>
      <c r="R37" s="623">
        <v>6168489</v>
      </c>
      <c r="S37" s="624"/>
      <c r="T37" s="624"/>
      <c r="U37" s="624"/>
      <c r="V37" s="624"/>
      <c r="W37" s="624"/>
      <c r="X37" s="624"/>
      <c r="Y37" s="625"/>
      <c r="Z37" s="661">
        <v>1.5</v>
      </c>
      <c r="AA37" s="661"/>
      <c r="AB37" s="661"/>
      <c r="AC37" s="661"/>
      <c r="AD37" s="662">
        <v>45349</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8670840</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-939079</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563404</v>
      </c>
      <c r="CS37" s="636"/>
      <c r="CT37" s="636"/>
      <c r="CU37" s="636"/>
      <c r="CV37" s="636"/>
      <c r="CW37" s="636"/>
      <c r="CX37" s="636"/>
      <c r="CY37" s="637"/>
      <c r="CZ37" s="626">
        <v>0.1</v>
      </c>
      <c r="DA37" s="638"/>
      <c r="DB37" s="638"/>
      <c r="DC37" s="639"/>
      <c r="DD37" s="629">
        <v>563404</v>
      </c>
      <c r="DE37" s="636"/>
      <c r="DF37" s="636"/>
      <c r="DG37" s="636"/>
      <c r="DH37" s="636"/>
      <c r="DI37" s="636"/>
      <c r="DJ37" s="636"/>
      <c r="DK37" s="637"/>
      <c r="DL37" s="629">
        <v>532051</v>
      </c>
      <c r="DM37" s="636"/>
      <c r="DN37" s="636"/>
      <c r="DO37" s="636"/>
      <c r="DP37" s="636"/>
      <c r="DQ37" s="636"/>
      <c r="DR37" s="636"/>
      <c r="DS37" s="636"/>
      <c r="DT37" s="636"/>
      <c r="DU37" s="636"/>
      <c r="DV37" s="637"/>
      <c r="DW37" s="626">
        <v>0.2</v>
      </c>
      <c r="DX37" s="638"/>
      <c r="DY37" s="638"/>
      <c r="DZ37" s="638"/>
      <c r="EA37" s="638"/>
      <c r="EB37" s="638"/>
      <c r="EC37" s="650"/>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36418900</v>
      </c>
      <c r="S38" s="624"/>
      <c r="T38" s="624"/>
      <c r="U38" s="624"/>
      <c r="V38" s="624"/>
      <c r="W38" s="624"/>
      <c r="X38" s="624"/>
      <c r="Y38" s="625"/>
      <c r="Z38" s="661">
        <v>8.9</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341061</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78902</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26923849</v>
      </c>
      <c r="CS38" s="624"/>
      <c r="CT38" s="624"/>
      <c r="CU38" s="624"/>
      <c r="CV38" s="624"/>
      <c r="CW38" s="624"/>
      <c r="CX38" s="624"/>
      <c r="CY38" s="625"/>
      <c r="CZ38" s="626">
        <v>6.9</v>
      </c>
      <c r="DA38" s="638"/>
      <c r="DB38" s="638"/>
      <c r="DC38" s="639"/>
      <c r="DD38" s="629">
        <v>22049976</v>
      </c>
      <c r="DE38" s="624"/>
      <c r="DF38" s="624"/>
      <c r="DG38" s="624"/>
      <c r="DH38" s="624"/>
      <c r="DI38" s="624"/>
      <c r="DJ38" s="624"/>
      <c r="DK38" s="625"/>
      <c r="DL38" s="629">
        <v>20432394</v>
      </c>
      <c r="DM38" s="624"/>
      <c r="DN38" s="624"/>
      <c r="DO38" s="624"/>
      <c r="DP38" s="624"/>
      <c r="DQ38" s="624"/>
      <c r="DR38" s="624"/>
      <c r="DS38" s="624"/>
      <c r="DT38" s="624"/>
      <c r="DU38" s="624"/>
      <c r="DV38" s="625"/>
      <c r="DW38" s="626">
        <v>9.3000000000000007</v>
      </c>
      <c r="DX38" s="638"/>
      <c r="DY38" s="638"/>
      <c r="DZ38" s="638"/>
      <c r="EA38" s="638"/>
      <c r="EB38" s="638"/>
      <c r="EC38" s="650"/>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v>248266</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110742</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3907454</v>
      </c>
      <c r="CS39" s="636"/>
      <c r="CT39" s="636"/>
      <c r="CU39" s="636"/>
      <c r="CV39" s="636"/>
      <c r="CW39" s="636"/>
      <c r="CX39" s="636"/>
      <c r="CY39" s="637"/>
      <c r="CZ39" s="626">
        <v>1</v>
      </c>
      <c r="DA39" s="638"/>
      <c r="DB39" s="638"/>
      <c r="DC39" s="639"/>
      <c r="DD39" s="629">
        <v>3614829</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15">
      <c r="B40" s="620" t="s">
        <v>330</v>
      </c>
      <c r="C40" s="621"/>
      <c r="D40" s="621"/>
      <c r="E40" s="621"/>
      <c r="F40" s="621"/>
      <c r="G40" s="621"/>
      <c r="H40" s="621"/>
      <c r="I40" s="621"/>
      <c r="J40" s="621"/>
      <c r="K40" s="621"/>
      <c r="L40" s="621"/>
      <c r="M40" s="621"/>
      <c r="N40" s="621"/>
      <c r="O40" s="621"/>
      <c r="P40" s="621"/>
      <c r="Q40" s="622"/>
      <c r="R40" s="623">
        <v>4346700</v>
      </c>
      <c r="S40" s="624"/>
      <c r="T40" s="624"/>
      <c r="U40" s="624"/>
      <c r="V40" s="624"/>
      <c r="W40" s="624"/>
      <c r="X40" s="624"/>
      <c r="Y40" s="625"/>
      <c r="Z40" s="661">
        <v>1.1000000000000001</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v>132522</v>
      </c>
      <c r="BA40" s="624"/>
      <c r="BB40" s="624"/>
      <c r="BC40" s="624"/>
      <c r="BD40" s="636"/>
      <c r="BE40" s="636"/>
      <c r="BF40" s="659"/>
      <c r="BG40" s="664" t="s">
        <v>332</v>
      </c>
      <c r="BH40" s="665"/>
      <c r="BI40" s="665"/>
      <c r="BJ40" s="665"/>
      <c r="BK40" s="665"/>
      <c r="BL40" s="211"/>
      <c r="BM40" s="621" t="s">
        <v>333</v>
      </c>
      <c r="BN40" s="621"/>
      <c r="BO40" s="621"/>
      <c r="BP40" s="621"/>
      <c r="BQ40" s="621"/>
      <c r="BR40" s="621"/>
      <c r="BS40" s="621"/>
      <c r="BT40" s="621"/>
      <c r="BU40" s="622"/>
      <c r="BV40" s="623">
        <v>104</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2678526</v>
      </c>
      <c r="CS40" s="624"/>
      <c r="CT40" s="624"/>
      <c r="CU40" s="624"/>
      <c r="CV40" s="624"/>
      <c r="CW40" s="624"/>
      <c r="CX40" s="624"/>
      <c r="CY40" s="625"/>
      <c r="CZ40" s="626">
        <v>0.7</v>
      </c>
      <c r="DA40" s="638"/>
      <c r="DB40" s="638"/>
      <c r="DC40" s="639"/>
      <c r="DD40" s="629">
        <v>1680486</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15">
      <c r="B41" s="604" t="s">
        <v>335</v>
      </c>
      <c r="C41" s="605"/>
      <c r="D41" s="605"/>
      <c r="E41" s="605"/>
      <c r="F41" s="605"/>
      <c r="G41" s="605"/>
      <c r="H41" s="605"/>
      <c r="I41" s="605"/>
      <c r="J41" s="605"/>
      <c r="K41" s="605"/>
      <c r="L41" s="605"/>
      <c r="M41" s="605"/>
      <c r="N41" s="605"/>
      <c r="O41" s="605"/>
      <c r="P41" s="605"/>
      <c r="Q41" s="606"/>
      <c r="R41" s="607">
        <v>407872192</v>
      </c>
      <c r="S41" s="648"/>
      <c r="T41" s="648"/>
      <c r="U41" s="648"/>
      <c r="V41" s="648"/>
      <c r="W41" s="648"/>
      <c r="X41" s="648"/>
      <c r="Y41" s="651"/>
      <c r="Z41" s="652">
        <v>100</v>
      </c>
      <c r="AA41" s="652"/>
      <c r="AB41" s="652"/>
      <c r="AC41" s="652"/>
      <c r="AD41" s="653">
        <v>214906875</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6147845</v>
      </c>
      <c r="BA41" s="624"/>
      <c r="BB41" s="624"/>
      <c r="BC41" s="624"/>
      <c r="BD41" s="636"/>
      <c r="BE41" s="636"/>
      <c r="BF41" s="659"/>
      <c r="BG41" s="664"/>
      <c r="BH41" s="665"/>
      <c r="BI41" s="665"/>
      <c r="BJ41" s="665"/>
      <c r="BK41" s="665"/>
      <c r="BL41" s="211"/>
      <c r="BM41" s="621" t="s">
        <v>337</v>
      </c>
      <c r="BN41" s="621"/>
      <c r="BO41" s="621"/>
      <c r="BP41" s="621"/>
      <c r="BQ41" s="621"/>
      <c r="BR41" s="621"/>
      <c r="BS41" s="621"/>
      <c r="BT41" s="621"/>
      <c r="BU41" s="622"/>
      <c r="BV41" s="623" t="s">
        <v>122</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339</v>
      </c>
      <c r="AR42" s="669"/>
      <c r="AS42" s="669"/>
      <c r="AT42" s="669"/>
      <c r="AU42" s="669"/>
      <c r="AV42" s="669"/>
      <c r="AW42" s="669"/>
      <c r="AX42" s="669"/>
      <c r="AY42" s="670"/>
      <c r="AZ42" s="607">
        <v>20776724</v>
      </c>
      <c r="BA42" s="648"/>
      <c r="BB42" s="648"/>
      <c r="BC42" s="648"/>
      <c r="BD42" s="608"/>
      <c r="BE42" s="608"/>
      <c r="BF42" s="671"/>
      <c r="BG42" s="666"/>
      <c r="BH42" s="667"/>
      <c r="BI42" s="667"/>
      <c r="BJ42" s="667"/>
      <c r="BK42" s="667"/>
      <c r="BL42" s="212"/>
      <c r="BM42" s="605" t="s">
        <v>340</v>
      </c>
      <c r="BN42" s="605"/>
      <c r="BO42" s="605"/>
      <c r="BP42" s="605"/>
      <c r="BQ42" s="605"/>
      <c r="BR42" s="605"/>
      <c r="BS42" s="605"/>
      <c r="BT42" s="605"/>
      <c r="BU42" s="606"/>
      <c r="BV42" s="607">
        <v>410</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55047121</v>
      </c>
      <c r="CS42" s="636"/>
      <c r="CT42" s="636"/>
      <c r="CU42" s="636"/>
      <c r="CV42" s="636"/>
      <c r="CW42" s="636"/>
      <c r="CX42" s="636"/>
      <c r="CY42" s="637"/>
      <c r="CZ42" s="626">
        <v>14.1</v>
      </c>
      <c r="DA42" s="638"/>
      <c r="DB42" s="638"/>
      <c r="DC42" s="639"/>
      <c r="DD42" s="629">
        <v>9567223</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1187433</v>
      </c>
      <c r="CS43" s="636"/>
      <c r="CT43" s="636"/>
      <c r="CU43" s="636"/>
      <c r="CV43" s="636"/>
      <c r="CW43" s="636"/>
      <c r="CX43" s="636"/>
      <c r="CY43" s="637"/>
      <c r="CZ43" s="626">
        <v>0.3</v>
      </c>
      <c r="DA43" s="638"/>
      <c r="DB43" s="638"/>
      <c r="DC43" s="639"/>
      <c r="DD43" s="629">
        <v>1187433</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55045636</v>
      </c>
      <c r="CS44" s="624"/>
      <c r="CT44" s="624"/>
      <c r="CU44" s="624"/>
      <c r="CV44" s="624"/>
      <c r="CW44" s="624"/>
      <c r="CX44" s="624"/>
      <c r="CY44" s="625"/>
      <c r="CZ44" s="626">
        <v>14.1</v>
      </c>
      <c r="DA44" s="627"/>
      <c r="DB44" s="627"/>
      <c r="DC44" s="628"/>
      <c r="DD44" s="629">
        <v>9566638</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18292163</v>
      </c>
      <c r="CS45" s="636"/>
      <c r="CT45" s="636"/>
      <c r="CU45" s="636"/>
      <c r="CV45" s="636"/>
      <c r="CW45" s="636"/>
      <c r="CX45" s="636"/>
      <c r="CY45" s="637"/>
      <c r="CZ45" s="626">
        <v>4.7</v>
      </c>
      <c r="DA45" s="638"/>
      <c r="DB45" s="638"/>
      <c r="DC45" s="639"/>
      <c r="DD45" s="629">
        <v>924825</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13"/>
      <c r="CD46" s="644"/>
      <c r="CE46" s="645"/>
      <c r="CF46" s="620" t="s">
        <v>348</v>
      </c>
      <c r="CG46" s="621"/>
      <c r="CH46" s="621"/>
      <c r="CI46" s="621"/>
      <c r="CJ46" s="621"/>
      <c r="CK46" s="621"/>
      <c r="CL46" s="621"/>
      <c r="CM46" s="621"/>
      <c r="CN46" s="621"/>
      <c r="CO46" s="621"/>
      <c r="CP46" s="621"/>
      <c r="CQ46" s="622"/>
      <c r="CR46" s="623">
        <v>33176454</v>
      </c>
      <c r="CS46" s="624"/>
      <c r="CT46" s="624"/>
      <c r="CU46" s="624"/>
      <c r="CV46" s="624"/>
      <c r="CW46" s="624"/>
      <c r="CX46" s="624"/>
      <c r="CY46" s="625"/>
      <c r="CZ46" s="626">
        <v>8.5</v>
      </c>
      <c r="DA46" s="627"/>
      <c r="DB46" s="627"/>
      <c r="DC46" s="628"/>
      <c r="DD46" s="629">
        <v>8187893</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13"/>
      <c r="CD47" s="644"/>
      <c r="CE47" s="645"/>
      <c r="CF47" s="620" t="s">
        <v>349</v>
      </c>
      <c r="CG47" s="621"/>
      <c r="CH47" s="621"/>
      <c r="CI47" s="621"/>
      <c r="CJ47" s="621"/>
      <c r="CK47" s="621"/>
      <c r="CL47" s="621"/>
      <c r="CM47" s="621"/>
      <c r="CN47" s="621"/>
      <c r="CO47" s="621"/>
      <c r="CP47" s="621"/>
      <c r="CQ47" s="622"/>
      <c r="CR47" s="623">
        <v>1485</v>
      </c>
      <c r="CS47" s="636"/>
      <c r="CT47" s="636"/>
      <c r="CU47" s="636"/>
      <c r="CV47" s="636"/>
      <c r="CW47" s="636"/>
      <c r="CX47" s="636"/>
      <c r="CY47" s="637"/>
      <c r="CZ47" s="626">
        <v>0</v>
      </c>
      <c r="DA47" s="638"/>
      <c r="DB47" s="638"/>
      <c r="DC47" s="639"/>
      <c r="DD47" s="629">
        <v>585</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13"/>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13"/>
      <c r="CD49" s="604" t="s">
        <v>351</v>
      </c>
      <c r="CE49" s="605"/>
      <c r="CF49" s="605"/>
      <c r="CG49" s="605"/>
      <c r="CH49" s="605"/>
      <c r="CI49" s="605"/>
      <c r="CJ49" s="605"/>
      <c r="CK49" s="605"/>
      <c r="CL49" s="605"/>
      <c r="CM49" s="605"/>
      <c r="CN49" s="605"/>
      <c r="CO49" s="605"/>
      <c r="CP49" s="605"/>
      <c r="CQ49" s="606"/>
      <c r="CR49" s="607">
        <v>389501609</v>
      </c>
      <c r="CS49" s="608"/>
      <c r="CT49" s="608"/>
      <c r="CU49" s="608"/>
      <c r="CV49" s="608"/>
      <c r="CW49" s="608"/>
      <c r="CX49" s="608"/>
      <c r="CY49" s="609"/>
      <c r="CZ49" s="610">
        <v>100</v>
      </c>
      <c r="DA49" s="611"/>
      <c r="DB49" s="611"/>
      <c r="DC49" s="612"/>
      <c r="DD49" s="613">
        <v>243099782</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w6EH+UyJgbgVqN4gPfiRZM4oO78ABCcZy4vfPoRPTjeAYHODTUS1/JPNyoD5bDAREnR1Nma4qwbr1CykMMtHiw==" saltValue="1toKmCgk7MB3ur5F8+1f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17" t="s">
        <v>352</v>
      </c>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18" t="s">
        <v>353</v>
      </c>
      <c r="DK2" s="1119"/>
      <c r="DL2" s="1119"/>
      <c r="DM2" s="1119"/>
      <c r="DN2" s="1119"/>
      <c r="DO2" s="1120"/>
      <c r="DP2" s="216"/>
      <c r="DQ2" s="1118" t="s">
        <v>354</v>
      </c>
      <c r="DR2" s="1119"/>
      <c r="DS2" s="1119"/>
      <c r="DT2" s="1119"/>
      <c r="DU2" s="1119"/>
      <c r="DV2" s="1119"/>
      <c r="DW2" s="1119"/>
      <c r="DX2" s="1119"/>
      <c r="DY2" s="1119"/>
      <c r="DZ2" s="112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71" t="s">
        <v>355</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220"/>
      <c r="BA4" s="220"/>
      <c r="BB4" s="220"/>
      <c r="BC4" s="220"/>
      <c r="BD4" s="220"/>
      <c r="BE4" s="221"/>
      <c r="BF4" s="221"/>
      <c r="BG4" s="221"/>
      <c r="BH4" s="221"/>
      <c r="BI4" s="221"/>
      <c r="BJ4" s="221"/>
      <c r="BK4" s="221"/>
      <c r="BL4" s="221"/>
      <c r="BM4" s="221"/>
      <c r="BN4" s="221"/>
      <c r="BO4" s="221"/>
      <c r="BP4" s="221"/>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1003" t="s">
        <v>357</v>
      </c>
      <c r="B5" s="1004"/>
      <c r="C5" s="1004"/>
      <c r="D5" s="1004"/>
      <c r="E5" s="1004"/>
      <c r="F5" s="1004"/>
      <c r="G5" s="1004"/>
      <c r="H5" s="1004"/>
      <c r="I5" s="1004"/>
      <c r="J5" s="1004"/>
      <c r="K5" s="1004"/>
      <c r="L5" s="1004"/>
      <c r="M5" s="1004"/>
      <c r="N5" s="1004"/>
      <c r="O5" s="1004"/>
      <c r="P5" s="1005"/>
      <c r="Q5" s="1009" t="s">
        <v>358</v>
      </c>
      <c r="R5" s="1010"/>
      <c r="S5" s="1010"/>
      <c r="T5" s="1010"/>
      <c r="U5" s="1011"/>
      <c r="V5" s="1009" t="s">
        <v>359</v>
      </c>
      <c r="W5" s="1010"/>
      <c r="X5" s="1010"/>
      <c r="Y5" s="1010"/>
      <c r="Z5" s="1011"/>
      <c r="AA5" s="1009" t="s">
        <v>360</v>
      </c>
      <c r="AB5" s="1010"/>
      <c r="AC5" s="1010"/>
      <c r="AD5" s="1010"/>
      <c r="AE5" s="1010"/>
      <c r="AF5" s="1121" t="s">
        <v>361</v>
      </c>
      <c r="AG5" s="1010"/>
      <c r="AH5" s="1010"/>
      <c r="AI5" s="1010"/>
      <c r="AJ5" s="1023"/>
      <c r="AK5" s="1010" t="s">
        <v>362</v>
      </c>
      <c r="AL5" s="1010"/>
      <c r="AM5" s="1010"/>
      <c r="AN5" s="1010"/>
      <c r="AO5" s="1011"/>
      <c r="AP5" s="1009" t="s">
        <v>363</v>
      </c>
      <c r="AQ5" s="1010"/>
      <c r="AR5" s="1010"/>
      <c r="AS5" s="1010"/>
      <c r="AT5" s="1011"/>
      <c r="AU5" s="1009" t="s">
        <v>364</v>
      </c>
      <c r="AV5" s="1010"/>
      <c r="AW5" s="1010"/>
      <c r="AX5" s="1010"/>
      <c r="AY5" s="1023"/>
      <c r="AZ5" s="220"/>
      <c r="BA5" s="220"/>
      <c r="BB5" s="220"/>
      <c r="BC5" s="220"/>
      <c r="BD5" s="220"/>
      <c r="BE5" s="221"/>
      <c r="BF5" s="221"/>
      <c r="BG5" s="221"/>
      <c r="BH5" s="221"/>
      <c r="BI5" s="221"/>
      <c r="BJ5" s="221"/>
      <c r="BK5" s="221"/>
      <c r="BL5" s="221"/>
      <c r="BM5" s="221"/>
      <c r="BN5" s="221"/>
      <c r="BO5" s="221"/>
      <c r="BP5" s="221"/>
      <c r="BQ5" s="1003" t="s">
        <v>365</v>
      </c>
      <c r="BR5" s="1004"/>
      <c r="BS5" s="1004"/>
      <c r="BT5" s="1004"/>
      <c r="BU5" s="1004"/>
      <c r="BV5" s="1004"/>
      <c r="BW5" s="1004"/>
      <c r="BX5" s="1004"/>
      <c r="BY5" s="1004"/>
      <c r="BZ5" s="1004"/>
      <c r="CA5" s="1004"/>
      <c r="CB5" s="1004"/>
      <c r="CC5" s="1004"/>
      <c r="CD5" s="1004"/>
      <c r="CE5" s="1004"/>
      <c r="CF5" s="1004"/>
      <c r="CG5" s="1005"/>
      <c r="CH5" s="1009" t="s">
        <v>366</v>
      </c>
      <c r="CI5" s="1010"/>
      <c r="CJ5" s="1010"/>
      <c r="CK5" s="1010"/>
      <c r="CL5" s="1011"/>
      <c r="CM5" s="1009" t="s">
        <v>367</v>
      </c>
      <c r="CN5" s="1010"/>
      <c r="CO5" s="1010"/>
      <c r="CP5" s="1010"/>
      <c r="CQ5" s="1011"/>
      <c r="CR5" s="1009" t="s">
        <v>368</v>
      </c>
      <c r="CS5" s="1010"/>
      <c r="CT5" s="1010"/>
      <c r="CU5" s="1010"/>
      <c r="CV5" s="1011"/>
      <c r="CW5" s="1009" t="s">
        <v>369</v>
      </c>
      <c r="CX5" s="1010"/>
      <c r="CY5" s="1010"/>
      <c r="CZ5" s="1010"/>
      <c r="DA5" s="1011"/>
      <c r="DB5" s="1009" t="s">
        <v>370</v>
      </c>
      <c r="DC5" s="1010"/>
      <c r="DD5" s="1010"/>
      <c r="DE5" s="1010"/>
      <c r="DF5" s="1011"/>
      <c r="DG5" s="1111" t="s">
        <v>371</v>
      </c>
      <c r="DH5" s="1112"/>
      <c r="DI5" s="1112"/>
      <c r="DJ5" s="1112"/>
      <c r="DK5" s="1113"/>
      <c r="DL5" s="1111" t="s">
        <v>372</v>
      </c>
      <c r="DM5" s="1112"/>
      <c r="DN5" s="1112"/>
      <c r="DO5" s="1112"/>
      <c r="DP5" s="1113"/>
      <c r="DQ5" s="1009" t="s">
        <v>373</v>
      </c>
      <c r="DR5" s="1010"/>
      <c r="DS5" s="1010"/>
      <c r="DT5" s="1010"/>
      <c r="DU5" s="1011"/>
      <c r="DV5" s="1009" t="s">
        <v>364</v>
      </c>
      <c r="DW5" s="1010"/>
      <c r="DX5" s="1010"/>
      <c r="DY5" s="1010"/>
      <c r="DZ5" s="1023"/>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1012"/>
      <c r="R6" s="1013"/>
      <c r="S6" s="1013"/>
      <c r="T6" s="1013"/>
      <c r="U6" s="1014"/>
      <c r="V6" s="1012"/>
      <c r="W6" s="1013"/>
      <c r="X6" s="1013"/>
      <c r="Y6" s="1013"/>
      <c r="Z6" s="1014"/>
      <c r="AA6" s="1012"/>
      <c r="AB6" s="1013"/>
      <c r="AC6" s="1013"/>
      <c r="AD6" s="1013"/>
      <c r="AE6" s="1013"/>
      <c r="AF6" s="1122"/>
      <c r="AG6" s="1013"/>
      <c r="AH6" s="1013"/>
      <c r="AI6" s="1013"/>
      <c r="AJ6" s="1024"/>
      <c r="AK6" s="1013"/>
      <c r="AL6" s="1013"/>
      <c r="AM6" s="1013"/>
      <c r="AN6" s="1013"/>
      <c r="AO6" s="1014"/>
      <c r="AP6" s="1012"/>
      <c r="AQ6" s="1013"/>
      <c r="AR6" s="1013"/>
      <c r="AS6" s="1013"/>
      <c r="AT6" s="1014"/>
      <c r="AU6" s="1012"/>
      <c r="AV6" s="1013"/>
      <c r="AW6" s="1013"/>
      <c r="AX6" s="1013"/>
      <c r="AY6" s="1024"/>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1012"/>
      <c r="CI6" s="1013"/>
      <c r="CJ6" s="1013"/>
      <c r="CK6" s="1013"/>
      <c r="CL6" s="1014"/>
      <c r="CM6" s="1012"/>
      <c r="CN6" s="1013"/>
      <c r="CO6" s="1013"/>
      <c r="CP6" s="1013"/>
      <c r="CQ6" s="1014"/>
      <c r="CR6" s="1012"/>
      <c r="CS6" s="1013"/>
      <c r="CT6" s="1013"/>
      <c r="CU6" s="1013"/>
      <c r="CV6" s="1014"/>
      <c r="CW6" s="1012"/>
      <c r="CX6" s="1013"/>
      <c r="CY6" s="1013"/>
      <c r="CZ6" s="1013"/>
      <c r="DA6" s="1014"/>
      <c r="DB6" s="1012"/>
      <c r="DC6" s="1013"/>
      <c r="DD6" s="1013"/>
      <c r="DE6" s="1013"/>
      <c r="DF6" s="1014"/>
      <c r="DG6" s="1114"/>
      <c r="DH6" s="1115"/>
      <c r="DI6" s="1115"/>
      <c r="DJ6" s="1115"/>
      <c r="DK6" s="1116"/>
      <c r="DL6" s="1114"/>
      <c r="DM6" s="1115"/>
      <c r="DN6" s="1115"/>
      <c r="DO6" s="1115"/>
      <c r="DP6" s="1116"/>
      <c r="DQ6" s="1012"/>
      <c r="DR6" s="1013"/>
      <c r="DS6" s="1013"/>
      <c r="DT6" s="1013"/>
      <c r="DU6" s="1014"/>
      <c r="DV6" s="1012"/>
      <c r="DW6" s="1013"/>
      <c r="DX6" s="1013"/>
      <c r="DY6" s="1013"/>
      <c r="DZ6" s="1024"/>
      <c r="EA6" s="222"/>
    </row>
    <row r="7" spans="1:131" s="223" customFormat="1" ht="26.25" customHeight="1" thickTop="1" x14ac:dyDescent="0.15">
      <c r="A7" s="224">
        <v>1</v>
      </c>
      <c r="B7" s="1059" t="s">
        <v>374</v>
      </c>
      <c r="C7" s="1060"/>
      <c r="D7" s="1060"/>
      <c r="E7" s="1060"/>
      <c r="F7" s="1060"/>
      <c r="G7" s="1060"/>
      <c r="H7" s="1060"/>
      <c r="I7" s="1060"/>
      <c r="J7" s="1060"/>
      <c r="K7" s="1060"/>
      <c r="L7" s="1060"/>
      <c r="M7" s="1060"/>
      <c r="N7" s="1060"/>
      <c r="O7" s="1060"/>
      <c r="P7" s="1061"/>
      <c r="Q7" s="1132">
        <v>406515</v>
      </c>
      <c r="R7" s="1133"/>
      <c r="S7" s="1133"/>
      <c r="T7" s="1133"/>
      <c r="U7" s="1133"/>
      <c r="V7" s="1133">
        <v>387757</v>
      </c>
      <c r="W7" s="1133"/>
      <c r="X7" s="1133"/>
      <c r="Y7" s="1133"/>
      <c r="Z7" s="1133"/>
      <c r="AA7" s="1133">
        <v>18758</v>
      </c>
      <c r="AB7" s="1133"/>
      <c r="AC7" s="1133"/>
      <c r="AD7" s="1133"/>
      <c r="AE7" s="1134"/>
      <c r="AF7" s="1135">
        <v>13871</v>
      </c>
      <c r="AG7" s="1136"/>
      <c r="AH7" s="1136"/>
      <c r="AI7" s="1136"/>
      <c r="AJ7" s="1137"/>
      <c r="AK7" s="1138">
        <v>11525</v>
      </c>
      <c r="AL7" s="1139"/>
      <c r="AM7" s="1139"/>
      <c r="AN7" s="1139"/>
      <c r="AO7" s="1139"/>
      <c r="AP7" s="1139">
        <v>358546</v>
      </c>
      <c r="AQ7" s="1139"/>
      <c r="AR7" s="1139"/>
      <c r="AS7" s="1139"/>
      <c r="AT7" s="1139"/>
      <c r="AU7" s="1140"/>
      <c r="AV7" s="1140"/>
      <c r="AW7" s="1140"/>
      <c r="AX7" s="1140"/>
      <c r="AY7" s="1141"/>
      <c r="AZ7" s="220"/>
      <c r="BA7" s="220"/>
      <c r="BB7" s="220"/>
      <c r="BC7" s="220"/>
      <c r="BD7" s="220"/>
      <c r="BE7" s="221"/>
      <c r="BF7" s="221"/>
      <c r="BG7" s="221"/>
      <c r="BH7" s="221"/>
      <c r="BI7" s="221"/>
      <c r="BJ7" s="221"/>
      <c r="BK7" s="221"/>
      <c r="BL7" s="221"/>
      <c r="BM7" s="221"/>
      <c r="BN7" s="221"/>
      <c r="BO7" s="221"/>
      <c r="BP7" s="221"/>
      <c r="BQ7" s="224">
        <v>1</v>
      </c>
      <c r="BR7" s="363"/>
      <c r="BS7" s="1142" t="s">
        <v>571</v>
      </c>
      <c r="BT7" s="1143"/>
      <c r="BU7" s="1143"/>
      <c r="BV7" s="1143"/>
      <c r="BW7" s="1143"/>
      <c r="BX7" s="1143"/>
      <c r="BY7" s="1143"/>
      <c r="BZ7" s="1143"/>
      <c r="CA7" s="1143"/>
      <c r="CB7" s="1143"/>
      <c r="CC7" s="1143"/>
      <c r="CD7" s="1143"/>
      <c r="CE7" s="1143"/>
      <c r="CF7" s="1143"/>
      <c r="CG7" s="1144"/>
      <c r="CH7" s="1129">
        <v>-3</v>
      </c>
      <c r="CI7" s="1130"/>
      <c r="CJ7" s="1130"/>
      <c r="CK7" s="1130"/>
      <c r="CL7" s="1131"/>
      <c r="CM7" s="1129">
        <v>158</v>
      </c>
      <c r="CN7" s="1130"/>
      <c r="CO7" s="1130"/>
      <c r="CP7" s="1130"/>
      <c r="CQ7" s="1131"/>
      <c r="CR7" s="1130">
        <v>100</v>
      </c>
      <c r="CS7" s="1130"/>
      <c r="CT7" s="1130"/>
      <c r="CU7" s="1130"/>
      <c r="CV7" s="1131"/>
      <c r="CW7" s="1123">
        <v>5</v>
      </c>
      <c r="CX7" s="1124"/>
      <c r="CY7" s="1124"/>
      <c r="CZ7" s="1124"/>
      <c r="DA7" s="1125"/>
      <c r="DB7" s="1123" t="s">
        <v>557</v>
      </c>
      <c r="DC7" s="1124"/>
      <c r="DD7" s="1124"/>
      <c r="DE7" s="1124"/>
      <c r="DF7" s="1125"/>
      <c r="DG7" s="1123" t="s">
        <v>557</v>
      </c>
      <c r="DH7" s="1124"/>
      <c r="DI7" s="1124"/>
      <c r="DJ7" s="1124"/>
      <c r="DK7" s="1125"/>
      <c r="DL7" s="1123" t="s">
        <v>557</v>
      </c>
      <c r="DM7" s="1124"/>
      <c r="DN7" s="1124"/>
      <c r="DO7" s="1124"/>
      <c r="DP7" s="1125"/>
      <c r="DQ7" s="1123" t="s">
        <v>557</v>
      </c>
      <c r="DR7" s="1124"/>
      <c r="DS7" s="1124"/>
      <c r="DT7" s="1124"/>
      <c r="DU7" s="1125"/>
      <c r="DV7" s="1126"/>
      <c r="DW7" s="1127"/>
      <c r="DX7" s="1127"/>
      <c r="DY7" s="1127"/>
      <c r="DZ7" s="1128"/>
      <c r="EA7" s="222"/>
    </row>
    <row r="8" spans="1:131" s="223" customFormat="1" ht="26.25" customHeight="1" x14ac:dyDescent="0.15">
      <c r="A8" s="225">
        <v>2</v>
      </c>
      <c r="B8" s="1039" t="s">
        <v>375</v>
      </c>
      <c r="C8" s="1040"/>
      <c r="D8" s="1040"/>
      <c r="E8" s="1040"/>
      <c r="F8" s="1040"/>
      <c r="G8" s="1040"/>
      <c r="H8" s="1040"/>
      <c r="I8" s="1040"/>
      <c r="J8" s="1040"/>
      <c r="K8" s="1040"/>
      <c r="L8" s="1040"/>
      <c r="M8" s="1040"/>
      <c r="N8" s="1040"/>
      <c r="O8" s="1040"/>
      <c r="P8" s="1041"/>
      <c r="Q8" s="1047">
        <v>40</v>
      </c>
      <c r="R8" s="1048"/>
      <c r="S8" s="1048"/>
      <c r="T8" s="1048"/>
      <c r="U8" s="1048"/>
      <c r="V8" s="1048">
        <v>39</v>
      </c>
      <c r="W8" s="1048"/>
      <c r="X8" s="1048"/>
      <c r="Y8" s="1048"/>
      <c r="Z8" s="1048"/>
      <c r="AA8" s="1048">
        <v>1</v>
      </c>
      <c r="AB8" s="1048"/>
      <c r="AC8" s="1048"/>
      <c r="AD8" s="1048"/>
      <c r="AE8" s="1049"/>
      <c r="AF8" s="1044">
        <v>1</v>
      </c>
      <c r="AG8" s="1045"/>
      <c r="AH8" s="1045"/>
      <c r="AI8" s="1045"/>
      <c r="AJ8" s="1046"/>
      <c r="AK8" s="1099">
        <v>39</v>
      </c>
      <c r="AL8" s="1100"/>
      <c r="AM8" s="1100"/>
      <c r="AN8" s="1100"/>
      <c r="AO8" s="1100"/>
      <c r="AP8" s="1100" t="s">
        <v>496</v>
      </c>
      <c r="AQ8" s="1100"/>
      <c r="AR8" s="1100"/>
      <c r="AS8" s="1100"/>
      <c r="AT8" s="1100"/>
      <c r="AU8" s="1101"/>
      <c r="AV8" s="1101"/>
      <c r="AW8" s="1101"/>
      <c r="AX8" s="1101"/>
      <c r="AY8" s="1102"/>
      <c r="AZ8" s="220"/>
      <c r="BA8" s="220"/>
      <c r="BB8" s="220"/>
      <c r="BC8" s="220"/>
      <c r="BD8" s="220"/>
      <c r="BE8" s="221"/>
      <c r="BF8" s="221"/>
      <c r="BG8" s="221"/>
      <c r="BH8" s="221"/>
      <c r="BI8" s="221"/>
      <c r="BJ8" s="221"/>
      <c r="BK8" s="221"/>
      <c r="BL8" s="221"/>
      <c r="BM8" s="221"/>
      <c r="BN8" s="221"/>
      <c r="BO8" s="221"/>
      <c r="BP8" s="221"/>
      <c r="BQ8" s="225">
        <v>2</v>
      </c>
      <c r="BR8" s="364"/>
      <c r="BS8" s="1103" t="s">
        <v>572</v>
      </c>
      <c r="BT8" s="1104"/>
      <c r="BU8" s="1104"/>
      <c r="BV8" s="1104"/>
      <c r="BW8" s="1104"/>
      <c r="BX8" s="1104"/>
      <c r="BY8" s="1104"/>
      <c r="BZ8" s="1104"/>
      <c r="CA8" s="1104"/>
      <c r="CB8" s="1104"/>
      <c r="CC8" s="1104"/>
      <c r="CD8" s="1104"/>
      <c r="CE8" s="1104"/>
      <c r="CF8" s="1104"/>
      <c r="CG8" s="1105"/>
      <c r="CH8" s="1094">
        <v>-7</v>
      </c>
      <c r="CI8" s="1094"/>
      <c r="CJ8" s="1094"/>
      <c r="CK8" s="1094"/>
      <c r="CL8" s="1095"/>
      <c r="CM8" s="1093">
        <v>654</v>
      </c>
      <c r="CN8" s="1094"/>
      <c r="CO8" s="1094"/>
      <c r="CP8" s="1094"/>
      <c r="CQ8" s="1095"/>
      <c r="CR8" s="1094">
        <v>57</v>
      </c>
      <c r="CS8" s="1094"/>
      <c r="CT8" s="1094"/>
      <c r="CU8" s="1094"/>
      <c r="CV8" s="1095"/>
      <c r="CW8" s="1096" t="s">
        <v>496</v>
      </c>
      <c r="CX8" s="1097"/>
      <c r="CY8" s="1097"/>
      <c r="CZ8" s="1097"/>
      <c r="DA8" s="1098"/>
      <c r="DB8" s="1096" t="s">
        <v>557</v>
      </c>
      <c r="DC8" s="1097"/>
      <c r="DD8" s="1097"/>
      <c r="DE8" s="1097"/>
      <c r="DF8" s="1098"/>
      <c r="DG8" s="1096" t="s">
        <v>557</v>
      </c>
      <c r="DH8" s="1097"/>
      <c r="DI8" s="1097"/>
      <c r="DJ8" s="1097"/>
      <c r="DK8" s="1098"/>
      <c r="DL8" s="1096" t="s">
        <v>557</v>
      </c>
      <c r="DM8" s="1097"/>
      <c r="DN8" s="1097"/>
      <c r="DO8" s="1097"/>
      <c r="DP8" s="1098"/>
      <c r="DQ8" s="1096" t="s">
        <v>557</v>
      </c>
      <c r="DR8" s="1097"/>
      <c r="DS8" s="1097"/>
      <c r="DT8" s="1097"/>
      <c r="DU8" s="1098"/>
      <c r="DV8" s="1000"/>
      <c r="DW8" s="1001"/>
      <c r="DX8" s="1001"/>
      <c r="DY8" s="1001"/>
      <c r="DZ8" s="1002"/>
      <c r="EA8" s="222"/>
    </row>
    <row r="9" spans="1:131" s="223" customFormat="1" ht="26.25" customHeight="1" x14ac:dyDescent="0.15">
      <c r="A9" s="225">
        <v>3</v>
      </c>
      <c r="B9" s="1039" t="s">
        <v>376</v>
      </c>
      <c r="C9" s="1040"/>
      <c r="D9" s="1040"/>
      <c r="E9" s="1040"/>
      <c r="F9" s="1040"/>
      <c r="G9" s="1040"/>
      <c r="H9" s="1040"/>
      <c r="I9" s="1040"/>
      <c r="J9" s="1040"/>
      <c r="K9" s="1040"/>
      <c r="L9" s="1040"/>
      <c r="M9" s="1040"/>
      <c r="N9" s="1040"/>
      <c r="O9" s="1040"/>
      <c r="P9" s="1041"/>
      <c r="Q9" s="1047">
        <v>13</v>
      </c>
      <c r="R9" s="1048"/>
      <c r="S9" s="1048"/>
      <c r="T9" s="1048"/>
      <c r="U9" s="1048"/>
      <c r="V9" s="1048">
        <v>13</v>
      </c>
      <c r="W9" s="1048"/>
      <c r="X9" s="1048"/>
      <c r="Y9" s="1048"/>
      <c r="Z9" s="1048"/>
      <c r="AA9" s="1048">
        <v>0</v>
      </c>
      <c r="AB9" s="1048"/>
      <c r="AC9" s="1048"/>
      <c r="AD9" s="1048"/>
      <c r="AE9" s="1049"/>
      <c r="AF9" s="1044" t="s">
        <v>122</v>
      </c>
      <c r="AG9" s="1045"/>
      <c r="AH9" s="1045"/>
      <c r="AI9" s="1045"/>
      <c r="AJ9" s="1046"/>
      <c r="AK9" s="1099">
        <v>5</v>
      </c>
      <c r="AL9" s="1100"/>
      <c r="AM9" s="1100"/>
      <c r="AN9" s="1100"/>
      <c r="AO9" s="1100"/>
      <c r="AP9" s="1100" t="s">
        <v>496</v>
      </c>
      <c r="AQ9" s="1100"/>
      <c r="AR9" s="1100"/>
      <c r="AS9" s="1100"/>
      <c r="AT9" s="1100"/>
      <c r="AU9" s="1101"/>
      <c r="AV9" s="1101"/>
      <c r="AW9" s="1101"/>
      <c r="AX9" s="1101"/>
      <c r="AY9" s="1102"/>
      <c r="AZ9" s="220"/>
      <c r="BA9" s="220"/>
      <c r="BB9" s="220"/>
      <c r="BC9" s="220"/>
      <c r="BD9" s="220"/>
      <c r="BE9" s="221"/>
      <c r="BF9" s="221"/>
      <c r="BG9" s="221"/>
      <c r="BH9" s="221"/>
      <c r="BI9" s="221"/>
      <c r="BJ9" s="221"/>
      <c r="BK9" s="221"/>
      <c r="BL9" s="221"/>
      <c r="BM9" s="221"/>
      <c r="BN9" s="221"/>
      <c r="BO9" s="221"/>
      <c r="BP9" s="221"/>
      <c r="BQ9" s="225">
        <v>3</v>
      </c>
      <c r="BR9" s="364"/>
      <c r="BS9" s="1103" t="s">
        <v>573</v>
      </c>
      <c r="BT9" s="1104"/>
      <c r="BU9" s="1104"/>
      <c r="BV9" s="1104"/>
      <c r="BW9" s="1104"/>
      <c r="BX9" s="1104"/>
      <c r="BY9" s="1104"/>
      <c r="BZ9" s="1104"/>
      <c r="CA9" s="1104"/>
      <c r="CB9" s="1104"/>
      <c r="CC9" s="1104"/>
      <c r="CD9" s="1104"/>
      <c r="CE9" s="1104"/>
      <c r="CF9" s="1104"/>
      <c r="CG9" s="1105"/>
      <c r="CH9" s="1094">
        <v>-40</v>
      </c>
      <c r="CI9" s="1094"/>
      <c r="CJ9" s="1094"/>
      <c r="CK9" s="1094"/>
      <c r="CL9" s="1095"/>
      <c r="CM9" s="1093">
        <v>278</v>
      </c>
      <c r="CN9" s="1094"/>
      <c r="CO9" s="1094"/>
      <c r="CP9" s="1094"/>
      <c r="CQ9" s="1095"/>
      <c r="CR9" s="1094">
        <v>50</v>
      </c>
      <c r="CS9" s="1094"/>
      <c r="CT9" s="1094"/>
      <c r="CU9" s="1094"/>
      <c r="CV9" s="1095"/>
      <c r="CW9" s="1096">
        <v>28</v>
      </c>
      <c r="CX9" s="1097"/>
      <c r="CY9" s="1097"/>
      <c r="CZ9" s="1097"/>
      <c r="DA9" s="1098"/>
      <c r="DB9" s="1096" t="s">
        <v>557</v>
      </c>
      <c r="DC9" s="1097"/>
      <c r="DD9" s="1097"/>
      <c r="DE9" s="1097"/>
      <c r="DF9" s="1098"/>
      <c r="DG9" s="1096" t="s">
        <v>557</v>
      </c>
      <c r="DH9" s="1097"/>
      <c r="DI9" s="1097"/>
      <c r="DJ9" s="1097"/>
      <c r="DK9" s="1098"/>
      <c r="DL9" s="1096" t="s">
        <v>557</v>
      </c>
      <c r="DM9" s="1097"/>
      <c r="DN9" s="1097"/>
      <c r="DO9" s="1097"/>
      <c r="DP9" s="1098"/>
      <c r="DQ9" s="1096" t="s">
        <v>557</v>
      </c>
      <c r="DR9" s="1097"/>
      <c r="DS9" s="1097"/>
      <c r="DT9" s="1097"/>
      <c r="DU9" s="1098"/>
      <c r="DV9" s="1000"/>
      <c r="DW9" s="1001"/>
      <c r="DX9" s="1001"/>
      <c r="DY9" s="1001"/>
      <c r="DZ9" s="1002"/>
      <c r="EA9" s="222"/>
    </row>
    <row r="10" spans="1:131" s="223" customFormat="1" ht="26.25" customHeight="1" x14ac:dyDescent="0.15">
      <c r="A10" s="225">
        <v>4</v>
      </c>
      <c r="B10" s="1039" t="s">
        <v>377</v>
      </c>
      <c r="C10" s="1040"/>
      <c r="D10" s="1040"/>
      <c r="E10" s="1040"/>
      <c r="F10" s="1040"/>
      <c r="G10" s="1040"/>
      <c r="H10" s="1040"/>
      <c r="I10" s="1040"/>
      <c r="J10" s="1040"/>
      <c r="K10" s="1040"/>
      <c r="L10" s="1040"/>
      <c r="M10" s="1040"/>
      <c r="N10" s="1040"/>
      <c r="O10" s="1040"/>
      <c r="P10" s="1041"/>
      <c r="Q10" s="1047">
        <v>142</v>
      </c>
      <c r="R10" s="1048"/>
      <c r="S10" s="1048"/>
      <c r="T10" s="1048"/>
      <c r="U10" s="1048"/>
      <c r="V10" s="1048">
        <v>39</v>
      </c>
      <c r="W10" s="1048"/>
      <c r="X10" s="1048"/>
      <c r="Y10" s="1048"/>
      <c r="Z10" s="1048"/>
      <c r="AA10" s="1048">
        <v>103</v>
      </c>
      <c r="AB10" s="1048"/>
      <c r="AC10" s="1048"/>
      <c r="AD10" s="1048"/>
      <c r="AE10" s="1049"/>
      <c r="AF10" s="1044" t="s">
        <v>122</v>
      </c>
      <c r="AG10" s="1045"/>
      <c r="AH10" s="1045"/>
      <c r="AI10" s="1045"/>
      <c r="AJ10" s="1046"/>
      <c r="AK10" s="1099" t="s">
        <v>496</v>
      </c>
      <c r="AL10" s="1100"/>
      <c r="AM10" s="1100"/>
      <c r="AN10" s="1100"/>
      <c r="AO10" s="1100"/>
      <c r="AP10" s="1100" t="s">
        <v>496</v>
      </c>
      <c r="AQ10" s="1100"/>
      <c r="AR10" s="1100"/>
      <c r="AS10" s="1100"/>
      <c r="AT10" s="1100"/>
      <c r="AU10" s="1101"/>
      <c r="AV10" s="1101"/>
      <c r="AW10" s="1101"/>
      <c r="AX10" s="1101"/>
      <c r="AY10" s="1102"/>
      <c r="AZ10" s="220"/>
      <c r="BA10" s="220"/>
      <c r="BB10" s="220"/>
      <c r="BC10" s="220"/>
      <c r="BD10" s="220"/>
      <c r="BE10" s="221"/>
      <c r="BF10" s="221"/>
      <c r="BG10" s="221"/>
      <c r="BH10" s="221"/>
      <c r="BI10" s="221"/>
      <c r="BJ10" s="221"/>
      <c r="BK10" s="221"/>
      <c r="BL10" s="221"/>
      <c r="BM10" s="221"/>
      <c r="BN10" s="221"/>
      <c r="BO10" s="221"/>
      <c r="BP10" s="221"/>
      <c r="BQ10" s="225">
        <v>4</v>
      </c>
      <c r="BR10" s="364"/>
      <c r="BS10" s="1103" t="s">
        <v>574</v>
      </c>
      <c r="BT10" s="1104"/>
      <c r="BU10" s="1104"/>
      <c r="BV10" s="1104"/>
      <c r="BW10" s="1104"/>
      <c r="BX10" s="1104"/>
      <c r="BY10" s="1104"/>
      <c r="BZ10" s="1104"/>
      <c r="CA10" s="1104"/>
      <c r="CB10" s="1104"/>
      <c r="CC10" s="1104"/>
      <c r="CD10" s="1104"/>
      <c r="CE10" s="1104"/>
      <c r="CF10" s="1104"/>
      <c r="CG10" s="1105"/>
      <c r="CH10" s="1094">
        <v>1</v>
      </c>
      <c r="CI10" s="1094"/>
      <c r="CJ10" s="1094"/>
      <c r="CK10" s="1094"/>
      <c r="CL10" s="1095"/>
      <c r="CM10" s="1093">
        <v>724</v>
      </c>
      <c r="CN10" s="1094"/>
      <c r="CO10" s="1094"/>
      <c r="CP10" s="1094"/>
      <c r="CQ10" s="1095"/>
      <c r="CR10" s="1094">
        <v>455</v>
      </c>
      <c r="CS10" s="1094"/>
      <c r="CT10" s="1094"/>
      <c r="CU10" s="1094"/>
      <c r="CV10" s="1095"/>
      <c r="CW10" s="1096">
        <v>1</v>
      </c>
      <c r="CX10" s="1097"/>
      <c r="CY10" s="1097"/>
      <c r="CZ10" s="1097"/>
      <c r="DA10" s="1098"/>
      <c r="DB10" s="1096" t="s">
        <v>557</v>
      </c>
      <c r="DC10" s="1097"/>
      <c r="DD10" s="1097"/>
      <c r="DE10" s="1097"/>
      <c r="DF10" s="1098"/>
      <c r="DG10" s="1096" t="s">
        <v>557</v>
      </c>
      <c r="DH10" s="1097"/>
      <c r="DI10" s="1097"/>
      <c r="DJ10" s="1097"/>
      <c r="DK10" s="1098"/>
      <c r="DL10" s="1096" t="s">
        <v>557</v>
      </c>
      <c r="DM10" s="1097"/>
      <c r="DN10" s="1097"/>
      <c r="DO10" s="1097"/>
      <c r="DP10" s="1098"/>
      <c r="DQ10" s="1096" t="s">
        <v>557</v>
      </c>
      <c r="DR10" s="1097"/>
      <c r="DS10" s="1097"/>
      <c r="DT10" s="1097"/>
      <c r="DU10" s="1098"/>
      <c r="DV10" s="1000"/>
      <c r="DW10" s="1001"/>
      <c r="DX10" s="1001"/>
      <c r="DY10" s="1001"/>
      <c r="DZ10" s="1002"/>
      <c r="EA10" s="222"/>
    </row>
    <row r="11" spans="1:131" s="223" customFormat="1" ht="26.25" customHeight="1" x14ac:dyDescent="0.15">
      <c r="A11" s="225">
        <v>5</v>
      </c>
      <c r="B11" s="1039" t="s">
        <v>378</v>
      </c>
      <c r="C11" s="1040"/>
      <c r="D11" s="1040"/>
      <c r="E11" s="1040"/>
      <c r="F11" s="1040"/>
      <c r="G11" s="1040"/>
      <c r="H11" s="1040"/>
      <c r="I11" s="1040"/>
      <c r="J11" s="1040"/>
      <c r="K11" s="1040"/>
      <c r="L11" s="1040"/>
      <c r="M11" s="1040"/>
      <c r="N11" s="1040"/>
      <c r="O11" s="1040"/>
      <c r="P11" s="1041"/>
      <c r="Q11" s="1047">
        <v>16</v>
      </c>
      <c r="R11" s="1048"/>
      <c r="S11" s="1048"/>
      <c r="T11" s="1048"/>
      <c r="U11" s="1048"/>
      <c r="V11" s="1048">
        <v>12</v>
      </c>
      <c r="W11" s="1048"/>
      <c r="X11" s="1048"/>
      <c r="Y11" s="1048"/>
      <c r="Z11" s="1048"/>
      <c r="AA11" s="1048">
        <v>4</v>
      </c>
      <c r="AB11" s="1048"/>
      <c r="AC11" s="1048"/>
      <c r="AD11" s="1048"/>
      <c r="AE11" s="1049"/>
      <c r="AF11" s="1044" t="s">
        <v>122</v>
      </c>
      <c r="AG11" s="1045"/>
      <c r="AH11" s="1045"/>
      <c r="AI11" s="1045"/>
      <c r="AJ11" s="1046"/>
      <c r="AK11" s="1099" t="s">
        <v>496</v>
      </c>
      <c r="AL11" s="1100"/>
      <c r="AM11" s="1100"/>
      <c r="AN11" s="1100"/>
      <c r="AO11" s="1100"/>
      <c r="AP11" s="1100" t="s">
        <v>496</v>
      </c>
      <c r="AQ11" s="1100"/>
      <c r="AR11" s="1100"/>
      <c r="AS11" s="1100"/>
      <c r="AT11" s="1100"/>
      <c r="AU11" s="1101"/>
      <c r="AV11" s="1101"/>
      <c r="AW11" s="1101"/>
      <c r="AX11" s="1101"/>
      <c r="AY11" s="1102"/>
      <c r="AZ11" s="220"/>
      <c r="BA11" s="220"/>
      <c r="BB11" s="220"/>
      <c r="BC11" s="220"/>
      <c r="BD11" s="220"/>
      <c r="BE11" s="221"/>
      <c r="BF11" s="221"/>
      <c r="BG11" s="221"/>
      <c r="BH11" s="221"/>
      <c r="BI11" s="221"/>
      <c r="BJ11" s="221"/>
      <c r="BK11" s="221"/>
      <c r="BL11" s="221"/>
      <c r="BM11" s="221"/>
      <c r="BN11" s="221"/>
      <c r="BO11" s="221"/>
      <c r="BP11" s="221"/>
      <c r="BQ11" s="225">
        <v>5</v>
      </c>
      <c r="BR11" s="364"/>
      <c r="BS11" s="1103" t="s">
        <v>575</v>
      </c>
      <c r="BT11" s="1104"/>
      <c r="BU11" s="1104"/>
      <c r="BV11" s="1104"/>
      <c r="BW11" s="1104"/>
      <c r="BX11" s="1104"/>
      <c r="BY11" s="1104"/>
      <c r="BZ11" s="1104"/>
      <c r="CA11" s="1104"/>
      <c r="CB11" s="1104"/>
      <c r="CC11" s="1104"/>
      <c r="CD11" s="1104"/>
      <c r="CE11" s="1104"/>
      <c r="CF11" s="1104"/>
      <c r="CG11" s="1105"/>
      <c r="CH11" s="1094">
        <v>-1</v>
      </c>
      <c r="CI11" s="1094"/>
      <c r="CJ11" s="1094"/>
      <c r="CK11" s="1094"/>
      <c r="CL11" s="1095"/>
      <c r="CM11" s="1093">
        <v>264</v>
      </c>
      <c r="CN11" s="1094"/>
      <c r="CO11" s="1094"/>
      <c r="CP11" s="1094"/>
      <c r="CQ11" s="1095"/>
      <c r="CR11" s="1094">
        <v>230</v>
      </c>
      <c r="CS11" s="1094"/>
      <c r="CT11" s="1094"/>
      <c r="CU11" s="1094"/>
      <c r="CV11" s="1095"/>
      <c r="CW11" s="1096" t="s">
        <v>557</v>
      </c>
      <c r="CX11" s="1097"/>
      <c r="CY11" s="1097"/>
      <c r="CZ11" s="1097"/>
      <c r="DA11" s="1098"/>
      <c r="DB11" s="1096" t="s">
        <v>557</v>
      </c>
      <c r="DC11" s="1097"/>
      <c r="DD11" s="1097"/>
      <c r="DE11" s="1097"/>
      <c r="DF11" s="1098"/>
      <c r="DG11" s="1096" t="s">
        <v>557</v>
      </c>
      <c r="DH11" s="1097"/>
      <c r="DI11" s="1097"/>
      <c r="DJ11" s="1097"/>
      <c r="DK11" s="1098"/>
      <c r="DL11" s="1096" t="s">
        <v>557</v>
      </c>
      <c r="DM11" s="1097"/>
      <c r="DN11" s="1097"/>
      <c r="DO11" s="1097"/>
      <c r="DP11" s="1098"/>
      <c r="DQ11" s="1096" t="s">
        <v>557</v>
      </c>
      <c r="DR11" s="1097"/>
      <c r="DS11" s="1097"/>
      <c r="DT11" s="1097"/>
      <c r="DU11" s="1098"/>
      <c r="DV11" s="1000"/>
      <c r="DW11" s="1001"/>
      <c r="DX11" s="1001"/>
      <c r="DY11" s="1001"/>
      <c r="DZ11" s="1002"/>
      <c r="EA11" s="222"/>
    </row>
    <row r="12" spans="1:131" s="223" customFormat="1" ht="26.25" customHeight="1" x14ac:dyDescent="0.15">
      <c r="A12" s="225">
        <v>6</v>
      </c>
      <c r="B12" s="1039" t="s">
        <v>379</v>
      </c>
      <c r="C12" s="1040"/>
      <c r="D12" s="1040"/>
      <c r="E12" s="1040"/>
      <c r="F12" s="1040"/>
      <c r="G12" s="1040"/>
      <c r="H12" s="1040"/>
      <c r="I12" s="1040"/>
      <c r="J12" s="1040"/>
      <c r="K12" s="1040"/>
      <c r="L12" s="1040"/>
      <c r="M12" s="1040"/>
      <c r="N12" s="1040"/>
      <c r="O12" s="1040"/>
      <c r="P12" s="1041"/>
      <c r="Q12" s="1047">
        <v>395</v>
      </c>
      <c r="R12" s="1048"/>
      <c r="S12" s="1048"/>
      <c r="T12" s="1048"/>
      <c r="U12" s="1048"/>
      <c r="V12" s="1048">
        <v>220</v>
      </c>
      <c r="W12" s="1048"/>
      <c r="X12" s="1048"/>
      <c r="Y12" s="1048"/>
      <c r="Z12" s="1048"/>
      <c r="AA12" s="1048">
        <v>175</v>
      </c>
      <c r="AB12" s="1048"/>
      <c r="AC12" s="1048"/>
      <c r="AD12" s="1048"/>
      <c r="AE12" s="1049"/>
      <c r="AF12" s="1044" t="s">
        <v>122</v>
      </c>
      <c r="AG12" s="1045"/>
      <c r="AH12" s="1045"/>
      <c r="AI12" s="1045"/>
      <c r="AJ12" s="1046"/>
      <c r="AK12" s="1099">
        <v>6</v>
      </c>
      <c r="AL12" s="1100"/>
      <c r="AM12" s="1100"/>
      <c r="AN12" s="1100"/>
      <c r="AO12" s="1100"/>
      <c r="AP12" s="1100">
        <v>724</v>
      </c>
      <c r="AQ12" s="1100"/>
      <c r="AR12" s="1100"/>
      <c r="AS12" s="1100"/>
      <c r="AT12" s="1100"/>
      <c r="AU12" s="1101"/>
      <c r="AV12" s="1101"/>
      <c r="AW12" s="1101"/>
      <c r="AX12" s="1101"/>
      <c r="AY12" s="1102"/>
      <c r="AZ12" s="220"/>
      <c r="BA12" s="220"/>
      <c r="BB12" s="220"/>
      <c r="BC12" s="220"/>
      <c r="BD12" s="220"/>
      <c r="BE12" s="221"/>
      <c r="BF12" s="221"/>
      <c r="BG12" s="221"/>
      <c r="BH12" s="221"/>
      <c r="BI12" s="221"/>
      <c r="BJ12" s="221"/>
      <c r="BK12" s="221"/>
      <c r="BL12" s="221"/>
      <c r="BM12" s="221"/>
      <c r="BN12" s="221"/>
      <c r="BO12" s="221"/>
      <c r="BP12" s="221"/>
      <c r="BQ12" s="225">
        <v>6</v>
      </c>
      <c r="BR12" s="364"/>
      <c r="BS12" s="1103" t="s">
        <v>576</v>
      </c>
      <c r="BT12" s="1104"/>
      <c r="BU12" s="1104"/>
      <c r="BV12" s="1104"/>
      <c r="BW12" s="1104"/>
      <c r="BX12" s="1104"/>
      <c r="BY12" s="1104"/>
      <c r="BZ12" s="1104"/>
      <c r="CA12" s="1104"/>
      <c r="CB12" s="1104"/>
      <c r="CC12" s="1104"/>
      <c r="CD12" s="1104"/>
      <c r="CE12" s="1104"/>
      <c r="CF12" s="1104"/>
      <c r="CG12" s="1105"/>
      <c r="CH12" s="1094">
        <v>12</v>
      </c>
      <c r="CI12" s="1094"/>
      <c r="CJ12" s="1094"/>
      <c r="CK12" s="1094"/>
      <c r="CL12" s="1095"/>
      <c r="CM12" s="1093">
        <v>844</v>
      </c>
      <c r="CN12" s="1094"/>
      <c r="CO12" s="1094"/>
      <c r="CP12" s="1094"/>
      <c r="CQ12" s="1095"/>
      <c r="CR12" s="1094">
        <v>100</v>
      </c>
      <c r="CS12" s="1094"/>
      <c r="CT12" s="1094"/>
      <c r="CU12" s="1094"/>
      <c r="CV12" s="1095"/>
      <c r="CW12" s="1096">
        <v>35</v>
      </c>
      <c r="CX12" s="1097"/>
      <c r="CY12" s="1097"/>
      <c r="CZ12" s="1097"/>
      <c r="DA12" s="1098"/>
      <c r="DB12" s="1096" t="s">
        <v>557</v>
      </c>
      <c r="DC12" s="1097"/>
      <c r="DD12" s="1097"/>
      <c r="DE12" s="1097"/>
      <c r="DF12" s="1098"/>
      <c r="DG12" s="1096" t="s">
        <v>557</v>
      </c>
      <c r="DH12" s="1097"/>
      <c r="DI12" s="1097"/>
      <c r="DJ12" s="1097"/>
      <c r="DK12" s="1098"/>
      <c r="DL12" s="1096" t="s">
        <v>557</v>
      </c>
      <c r="DM12" s="1097"/>
      <c r="DN12" s="1097"/>
      <c r="DO12" s="1097"/>
      <c r="DP12" s="1098"/>
      <c r="DQ12" s="1096" t="s">
        <v>557</v>
      </c>
      <c r="DR12" s="1097"/>
      <c r="DS12" s="1097"/>
      <c r="DT12" s="1097"/>
      <c r="DU12" s="1098"/>
      <c r="DV12" s="1000"/>
      <c r="DW12" s="1001"/>
      <c r="DX12" s="1001"/>
      <c r="DY12" s="1001"/>
      <c r="DZ12" s="1002"/>
      <c r="EA12" s="222"/>
    </row>
    <row r="13" spans="1:131" s="223" customFormat="1" ht="26.25" customHeight="1" x14ac:dyDescent="0.15">
      <c r="A13" s="225">
        <v>7</v>
      </c>
      <c r="B13" s="1039" t="s">
        <v>380</v>
      </c>
      <c r="C13" s="1040"/>
      <c r="D13" s="1040"/>
      <c r="E13" s="1040"/>
      <c r="F13" s="1040"/>
      <c r="G13" s="1040"/>
      <c r="H13" s="1040"/>
      <c r="I13" s="1040"/>
      <c r="J13" s="1040"/>
      <c r="K13" s="1040"/>
      <c r="L13" s="1040"/>
      <c r="M13" s="1040"/>
      <c r="N13" s="1040"/>
      <c r="O13" s="1040"/>
      <c r="P13" s="1041"/>
      <c r="Q13" s="1047">
        <v>43475</v>
      </c>
      <c r="R13" s="1048"/>
      <c r="S13" s="1048"/>
      <c r="T13" s="1048"/>
      <c r="U13" s="1048"/>
      <c r="V13" s="1048">
        <v>43475</v>
      </c>
      <c r="W13" s="1048"/>
      <c r="X13" s="1048"/>
      <c r="Y13" s="1048"/>
      <c r="Z13" s="1048"/>
      <c r="AA13" s="1048" t="s">
        <v>496</v>
      </c>
      <c r="AB13" s="1048"/>
      <c r="AC13" s="1048"/>
      <c r="AD13" s="1048"/>
      <c r="AE13" s="1049"/>
      <c r="AF13" s="1044" t="s">
        <v>122</v>
      </c>
      <c r="AG13" s="1045"/>
      <c r="AH13" s="1045"/>
      <c r="AI13" s="1045"/>
      <c r="AJ13" s="1046"/>
      <c r="AK13" s="1099">
        <v>42386</v>
      </c>
      <c r="AL13" s="1100"/>
      <c r="AM13" s="1100"/>
      <c r="AN13" s="1100"/>
      <c r="AO13" s="1100"/>
      <c r="AP13" s="1100" t="s">
        <v>496</v>
      </c>
      <c r="AQ13" s="1100"/>
      <c r="AR13" s="1100"/>
      <c r="AS13" s="1100"/>
      <c r="AT13" s="1100"/>
      <c r="AU13" s="1101"/>
      <c r="AV13" s="1101"/>
      <c r="AW13" s="1101"/>
      <c r="AX13" s="1101"/>
      <c r="AY13" s="1102"/>
      <c r="AZ13" s="220"/>
      <c r="BA13" s="220"/>
      <c r="BB13" s="220"/>
      <c r="BC13" s="220"/>
      <c r="BD13" s="220"/>
      <c r="BE13" s="221"/>
      <c r="BF13" s="221"/>
      <c r="BG13" s="221"/>
      <c r="BH13" s="221"/>
      <c r="BI13" s="221"/>
      <c r="BJ13" s="221"/>
      <c r="BK13" s="221"/>
      <c r="BL13" s="221"/>
      <c r="BM13" s="221"/>
      <c r="BN13" s="221"/>
      <c r="BO13" s="221"/>
      <c r="BP13" s="221"/>
      <c r="BQ13" s="225">
        <v>7</v>
      </c>
      <c r="BR13" s="364"/>
      <c r="BS13" s="1103" t="s">
        <v>577</v>
      </c>
      <c r="BT13" s="1104"/>
      <c r="BU13" s="1104"/>
      <c r="BV13" s="1104"/>
      <c r="BW13" s="1104"/>
      <c r="BX13" s="1104"/>
      <c r="BY13" s="1104"/>
      <c r="BZ13" s="1104"/>
      <c r="CA13" s="1104"/>
      <c r="CB13" s="1104"/>
      <c r="CC13" s="1104"/>
      <c r="CD13" s="1104"/>
      <c r="CE13" s="1104"/>
      <c r="CF13" s="1104"/>
      <c r="CG13" s="1105"/>
      <c r="CH13" s="1094">
        <v>-19</v>
      </c>
      <c r="CI13" s="1094"/>
      <c r="CJ13" s="1094"/>
      <c r="CK13" s="1094"/>
      <c r="CL13" s="1095"/>
      <c r="CM13" s="1093">
        <v>1176</v>
      </c>
      <c r="CN13" s="1094"/>
      <c r="CO13" s="1094"/>
      <c r="CP13" s="1094"/>
      <c r="CQ13" s="1095"/>
      <c r="CR13" s="1094">
        <v>50</v>
      </c>
      <c r="CS13" s="1094"/>
      <c r="CT13" s="1094"/>
      <c r="CU13" s="1094"/>
      <c r="CV13" s="1095"/>
      <c r="CW13" s="1096" t="s">
        <v>557</v>
      </c>
      <c r="CX13" s="1097"/>
      <c r="CY13" s="1097"/>
      <c r="CZ13" s="1097"/>
      <c r="DA13" s="1098"/>
      <c r="DB13" s="1096" t="s">
        <v>557</v>
      </c>
      <c r="DC13" s="1097"/>
      <c r="DD13" s="1097"/>
      <c r="DE13" s="1097"/>
      <c r="DF13" s="1098"/>
      <c r="DG13" s="1096" t="s">
        <v>557</v>
      </c>
      <c r="DH13" s="1097"/>
      <c r="DI13" s="1097"/>
      <c r="DJ13" s="1097"/>
      <c r="DK13" s="1098"/>
      <c r="DL13" s="1096" t="s">
        <v>557</v>
      </c>
      <c r="DM13" s="1097"/>
      <c r="DN13" s="1097"/>
      <c r="DO13" s="1097"/>
      <c r="DP13" s="1098"/>
      <c r="DQ13" s="1096" t="s">
        <v>557</v>
      </c>
      <c r="DR13" s="1097"/>
      <c r="DS13" s="1097"/>
      <c r="DT13" s="1097"/>
      <c r="DU13" s="1098"/>
      <c r="DV13" s="1000"/>
      <c r="DW13" s="1001"/>
      <c r="DX13" s="1001"/>
      <c r="DY13" s="1001"/>
      <c r="DZ13" s="1002"/>
      <c r="EA13" s="222"/>
    </row>
    <row r="14" spans="1:131" s="223" customFormat="1" ht="26.25" customHeight="1" x14ac:dyDescent="0.15">
      <c r="A14" s="225">
        <v>8</v>
      </c>
      <c r="B14" s="1039" t="s">
        <v>381</v>
      </c>
      <c r="C14" s="1040"/>
      <c r="D14" s="1040"/>
      <c r="E14" s="1040"/>
      <c r="F14" s="1040"/>
      <c r="G14" s="1040"/>
      <c r="H14" s="1040"/>
      <c r="I14" s="1040"/>
      <c r="J14" s="1040"/>
      <c r="K14" s="1040"/>
      <c r="L14" s="1040"/>
      <c r="M14" s="1040"/>
      <c r="N14" s="1040"/>
      <c r="O14" s="1040"/>
      <c r="P14" s="1041"/>
      <c r="Q14" s="1047">
        <v>1692</v>
      </c>
      <c r="R14" s="1048"/>
      <c r="S14" s="1048"/>
      <c r="T14" s="1048"/>
      <c r="U14" s="1048"/>
      <c r="V14" s="1048">
        <v>1692</v>
      </c>
      <c r="W14" s="1048"/>
      <c r="X14" s="1048"/>
      <c r="Y14" s="1048"/>
      <c r="Z14" s="1048"/>
      <c r="AA14" s="1048" t="s">
        <v>496</v>
      </c>
      <c r="AB14" s="1048"/>
      <c r="AC14" s="1048"/>
      <c r="AD14" s="1048"/>
      <c r="AE14" s="1049"/>
      <c r="AF14" s="1044" t="s">
        <v>122</v>
      </c>
      <c r="AG14" s="1045"/>
      <c r="AH14" s="1045"/>
      <c r="AI14" s="1045"/>
      <c r="AJ14" s="1046"/>
      <c r="AK14" s="1099" t="s">
        <v>496</v>
      </c>
      <c r="AL14" s="1100"/>
      <c r="AM14" s="1100"/>
      <c r="AN14" s="1100"/>
      <c r="AO14" s="1100"/>
      <c r="AP14" s="1100">
        <v>12120</v>
      </c>
      <c r="AQ14" s="1100"/>
      <c r="AR14" s="1100"/>
      <c r="AS14" s="1100"/>
      <c r="AT14" s="1100"/>
      <c r="AU14" s="1101"/>
      <c r="AV14" s="1101"/>
      <c r="AW14" s="1101"/>
      <c r="AX14" s="1101"/>
      <c r="AY14" s="1102"/>
      <c r="AZ14" s="220"/>
      <c r="BA14" s="220"/>
      <c r="BB14" s="220"/>
      <c r="BC14" s="220"/>
      <c r="BD14" s="220"/>
      <c r="BE14" s="221"/>
      <c r="BF14" s="221"/>
      <c r="BG14" s="221"/>
      <c r="BH14" s="221"/>
      <c r="BI14" s="221"/>
      <c r="BJ14" s="221"/>
      <c r="BK14" s="221"/>
      <c r="BL14" s="221"/>
      <c r="BM14" s="221"/>
      <c r="BN14" s="221"/>
      <c r="BO14" s="221"/>
      <c r="BP14" s="221"/>
      <c r="BQ14" s="225">
        <v>8</v>
      </c>
      <c r="BR14" s="364"/>
      <c r="BS14" s="1103" t="s">
        <v>578</v>
      </c>
      <c r="BT14" s="1104"/>
      <c r="BU14" s="1104"/>
      <c r="BV14" s="1104"/>
      <c r="BW14" s="1104"/>
      <c r="BX14" s="1104"/>
      <c r="BY14" s="1104"/>
      <c r="BZ14" s="1104"/>
      <c r="CA14" s="1104"/>
      <c r="CB14" s="1104"/>
      <c r="CC14" s="1104"/>
      <c r="CD14" s="1104"/>
      <c r="CE14" s="1104"/>
      <c r="CF14" s="1104"/>
      <c r="CG14" s="1105"/>
      <c r="CH14" s="1094">
        <v>5</v>
      </c>
      <c r="CI14" s="1094"/>
      <c r="CJ14" s="1094"/>
      <c r="CK14" s="1094"/>
      <c r="CL14" s="1095"/>
      <c r="CM14" s="1093">
        <v>17</v>
      </c>
      <c r="CN14" s="1094"/>
      <c r="CO14" s="1094"/>
      <c r="CP14" s="1094"/>
      <c r="CQ14" s="1095"/>
      <c r="CR14" s="1094">
        <v>5</v>
      </c>
      <c r="CS14" s="1094"/>
      <c r="CT14" s="1094"/>
      <c r="CU14" s="1094"/>
      <c r="CV14" s="1095"/>
      <c r="CW14" s="1096" t="s">
        <v>557</v>
      </c>
      <c r="CX14" s="1097"/>
      <c r="CY14" s="1097"/>
      <c r="CZ14" s="1097"/>
      <c r="DA14" s="1098"/>
      <c r="DB14" s="1096" t="s">
        <v>557</v>
      </c>
      <c r="DC14" s="1097"/>
      <c r="DD14" s="1097"/>
      <c r="DE14" s="1097"/>
      <c r="DF14" s="1098"/>
      <c r="DG14" s="1096" t="s">
        <v>557</v>
      </c>
      <c r="DH14" s="1097"/>
      <c r="DI14" s="1097"/>
      <c r="DJ14" s="1097"/>
      <c r="DK14" s="1098"/>
      <c r="DL14" s="1096" t="s">
        <v>557</v>
      </c>
      <c r="DM14" s="1097"/>
      <c r="DN14" s="1097"/>
      <c r="DO14" s="1097"/>
      <c r="DP14" s="1098"/>
      <c r="DQ14" s="1096" t="s">
        <v>557</v>
      </c>
      <c r="DR14" s="1097"/>
      <c r="DS14" s="1097"/>
      <c r="DT14" s="1097"/>
      <c r="DU14" s="1098"/>
      <c r="DV14" s="1000"/>
      <c r="DW14" s="1001"/>
      <c r="DX14" s="1001"/>
      <c r="DY14" s="1001"/>
      <c r="DZ14" s="1002"/>
      <c r="EA14" s="222"/>
    </row>
    <row r="15" spans="1:131" s="223" customFormat="1" ht="26.25" customHeight="1" x14ac:dyDescent="0.15">
      <c r="A15" s="225">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99"/>
      <c r="AL15" s="1100"/>
      <c r="AM15" s="1100"/>
      <c r="AN15" s="1100"/>
      <c r="AO15" s="1100"/>
      <c r="AP15" s="1100"/>
      <c r="AQ15" s="1100"/>
      <c r="AR15" s="1100"/>
      <c r="AS15" s="1100"/>
      <c r="AT15" s="1100"/>
      <c r="AU15" s="1101"/>
      <c r="AV15" s="1101"/>
      <c r="AW15" s="1101"/>
      <c r="AX15" s="1101"/>
      <c r="AY15" s="1102"/>
      <c r="AZ15" s="220"/>
      <c r="BA15" s="220"/>
      <c r="BB15" s="220"/>
      <c r="BC15" s="220"/>
      <c r="BD15" s="220"/>
      <c r="BE15" s="221"/>
      <c r="BF15" s="221"/>
      <c r="BG15" s="221"/>
      <c r="BH15" s="221"/>
      <c r="BI15" s="221"/>
      <c r="BJ15" s="221"/>
      <c r="BK15" s="221"/>
      <c r="BL15" s="221"/>
      <c r="BM15" s="221"/>
      <c r="BN15" s="221"/>
      <c r="BO15" s="221"/>
      <c r="BP15" s="221"/>
      <c r="BQ15" s="225">
        <v>9</v>
      </c>
      <c r="BR15" s="364"/>
      <c r="BS15" s="1103" t="s">
        <v>579</v>
      </c>
      <c r="BT15" s="1104"/>
      <c r="BU15" s="1104"/>
      <c r="BV15" s="1104"/>
      <c r="BW15" s="1104"/>
      <c r="BX15" s="1104"/>
      <c r="BY15" s="1104"/>
      <c r="BZ15" s="1104"/>
      <c r="CA15" s="1104"/>
      <c r="CB15" s="1104"/>
      <c r="CC15" s="1104"/>
      <c r="CD15" s="1104"/>
      <c r="CE15" s="1104"/>
      <c r="CF15" s="1104"/>
      <c r="CG15" s="1105"/>
      <c r="CH15" s="1094">
        <v>23</v>
      </c>
      <c r="CI15" s="1094"/>
      <c r="CJ15" s="1094"/>
      <c r="CK15" s="1094"/>
      <c r="CL15" s="1095"/>
      <c r="CM15" s="1093">
        <v>259</v>
      </c>
      <c r="CN15" s="1094"/>
      <c r="CO15" s="1094"/>
      <c r="CP15" s="1094"/>
      <c r="CQ15" s="1095"/>
      <c r="CR15" s="1094">
        <v>7</v>
      </c>
      <c r="CS15" s="1094"/>
      <c r="CT15" s="1094"/>
      <c r="CU15" s="1094"/>
      <c r="CV15" s="1095"/>
      <c r="CW15" s="1096" t="s">
        <v>557</v>
      </c>
      <c r="CX15" s="1097"/>
      <c r="CY15" s="1097"/>
      <c r="CZ15" s="1097"/>
      <c r="DA15" s="1098"/>
      <c r="DB15" s="1096" t="s">
        <v>557</v>
      </c>
      <c r="DC15" s="1097"/>
      <c r="DD15" s="1097"/>
      <c r="DE15" s="1097"/>
      <c r="DF15" s="1098"/>
      <c r="DG15" s="1096" t="s">
        <v>557</v>
      </c>
      <c r="DH15" s="1097"/>
      <c r="DI15" s="1097"/>
      <c r="DJ15" s="1097"/>
      <c r="DK15" s="1098"/>
      <c r="DL15" s="1096" t="s">
        <v>557</v>
      </c>
      <c r="DM15" s="1097"/>
      <c r="DN15" s="1097"/>
      <c r="DO15" s="1097"/>
      <c r="DP15" s="1098"/>
      <c r="DQ15" s="1096" t="s">
        <v>557</v>
      </c>
      <c r="DR15" s="1097"/>
      <c r="DS15" s="1097"/>
      <c r="DT15" s="1097"/>
      <c r="DU15" s="1098"/>
      <c r="DV15" s="1000"/>
      <c r="DW15" s="1001"/>
      <c r="DX15" s="1001"/>
      <c r="DY15" s="1001"/>
      <c r="DZ15" s="1002"/>
      <c r="EA15" s="222"/>
    </row>
    <row r="16" spans="1:131" s="223" customFormat="1" ht="26.25" customHeight="1" x14ac:dyDescent="0.15">
      <c r="A16" s="225">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99"/>
      <c r="AL16" s="1100"/>
      <c r="AM16" s="1100"/>
      <c r="AN16" s="1100"/>
      <c r="AO16" s="1100"/>
      <c r="AP16" s="1100"/>
      <c r="AQ16" s="1100"/>
      <c r="AR16" s="1100"/>
      <c r="AS16" s="1100"/>
      <c r="AT16" s="1100"/>
      <c r="AU16" s="1101"/>
      <c r="AV16" s="1101"/>
      <c r="AW16" s="1101"/>
      <c r="AX16" s="1101"/>
      <c r="AY16" s="1102"/>
      <c r="AZ16" s="220"/>
      <c r="BA16" s="220"/>
      <c r="BB16" s="220"/>
      <c r="BC16" s="220"/>
      <c r="BD16" s="220"/>
      <c r="BE16" s="221"/>
      <c r="BF16" s="221"/>
      <c r="BG16" s="221"/>
      <c r="BH16" s="221"/>
      <c r="BI16" s="221"/>
      <c r="BJ16" s="221"/>
      <c r="BK16" s="221"/>
      <c r="BL16" s="221"/>
      <c r="BM16" s="221"/>
      <c r="BN16" s="221"/>
      <c r="BO16" s="221"/>
      <c r="BP16" s="221"/>
      <c r="BQ16" s="225">
        <v>10</v>
      </c>
      <c r="BR16" s="364" t="s">
        <v>580</v>
      </c>
      <c r="BS16" s="1103" t="s">
        <v>581</v>
      </c>
      <c r="BT16" s="1104"/>
      <c r="BU16" s="1104"/>
      <c r="BV16" s="1104"/>
      <c r="BW16" s="1104"/>
      <c r="BX16" s="1104"/>
      <c r="BY16" s="1104"/>
      <c r="BZ16" s="1104"/>
      <c r="CA16" s="1104"/>
      <c r="CB16" s="1104"/>
      <c r="CC16" s="1104"/>
      <c r="CD16" s="1104"/>
      <c r="CE16" s="1104"/>
      <c r="CF16" s="1104"/>
      <c r="CG16" s="1105"/>
      <c r="CH16" s="1094">
        <v>-2</v>
      </c>
      <c r="CI16" s="1094"/>
      <c r="CJ16" s="1094"/>
      <c r="CK16" s="1094"/>
      <c r="CL16" s="1095"/>
      <c r="CM16" s="1093">
        <v>955</v>
      </c>
      <c r="CN16" s="1094"/>
      <c r="CO16" s="1094"/>
      <c r="CP16" s="1094"/>
      <c r="CQ16" s="1095"/>
      <c r="CR16" s="1094">
        <v>20</v>
      </c>
      <c r="CS16" s="1094"/>
      <c r="CT16" s="1094"/>
      <c r="CU16" s="1094"/>
      <c r="CV16" s="1095"/>
      <c r="CW16" s="1096" t="s">
        <v>557</v>
      </c>
      <c r="CX16" s="1097"/>
      <c r="CY16" s="1097"/>
      <c r="CZ16" s="1097"/>
      <c r="DA16" s="1098"/>
      <c r="DB16" s="1096">
        <v>4000</v>
      </c>
      <c r="DC16" s="1097"/>
      <c r="DD16" s="1097"/>
      <c r="DE16" s="1097"/>
      <c r="DF16" s="1098"/>
      <c r="DG16" s="1096" t="s">
        <v>557</v>
      </c>
      <c r="DH16" s="1097"/>
      <c r="DI16" s="1097"/>
      <c r="DJ16" s="1097"/>
      <c r="DK16" s="1098"/>
      <c r="DL16" s="1096" t="s">
        <v>557</v>
      </c>
      <c r="DM16" s="1097"/>
      <c r="DN16" s="1097"/>
      <c r="DO16" s="1097"/>
      <c r="DP16" s="1098"/>
      <c r="DQ16" s="1096" t="s">
        <v>557</v>
      </c>
      <c r="DR16" s="1097"/>
      <c r="DS16" s="1097"/>
      <c r="DT16" s="1097"/>
      <c r="DU16" s="1098"/>
      <c r="DV16" s="1000"/>
      <c r="DW16" s="1001"/>
      <c r="DX16" s="1001"/>
      <c r="DY16" s="1001"/>
      <c r="DZ16" s="1002"/>
      <c r="EA16" s="222"/>
    </row>
    <row r="17" spans="1:131" s="223" customFormat="1" ht="26.25" customHeight="1" x14ac:dyDescent="0.15">
      <c r="A17" s="225">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99"/>
      <c r="AL17" s="1100"/>
      <c r="AM17" s="1100"/>
      <c r="AN17" s="1100"/>
      <c r="AO17" s="1100"/>
      <c r="AP17" s="1100"/>
      <c r="AQ17" s="1100"/>
      <c r="AR17" s="1100"/>
      <c r="AS17" s="1100"/>
      <c r="AT17" s="1100"/>
      <c r="AU17" s="1101"/>
      <c r="AV17" s="1101"/>
      <c r="AW17" s="1101"/>
      <c r="AX17" s="1101"/>
      <c r="AY17" s="1102"/>
      <c r="AZ17" s="220"/>
      <c r="BA17" s="220"/>
      <c r="BB17" s="220"/>
      <c r="BC17" s="220"/>
      <c r="BD17" s="220"/>
      <c r="BE17" s="221"/>
      <c r="BF17" s="221"/>
      <c r="BG17" s="221"/>
      <c r="BH17" s="221"/>
      <c r="BI17" s="221"/>
      <c r="BJ17" s="221"/>
      <c r="BK17" s="221"/>
      <c r="BL17" s="221"/>
      <c r="BM17" s="221"/>
      <c r="BN17" s="221"/>
      <c r="BO17" s="221"/>
      <c r="BP17" s="221"/>
      <c r="BQ17" s="225">
        <v>11</v>
      </c>
      <c r="BR17" s="364"/>
      <c r="BS17" s="1103" t="s">
        <v>582</v>
      </c>
      <c r="BT17" s="1104"/>
      <c r="BU17" s="1104"/>
      <c r="BV17" s="1104"/>
      <c r="BW17" s="1104"/>
      <c r="BX17" s="1104"/>
      <c r="BY17" s="1104"/>
      <c r="BZ17" s="1104"/>
      <c r="CA17" s="1104"/>
      <c r="CB17" s="1104"/>
      <c r="CC17" s="1104"/>
      <c r="CD17" s="1104"/>
      <c r="CE17" s="1104"/>
      <c r="CF17" s="1104"/>
      <c r="CG17" s="1105"/>
      <c r="CH17" s="1094">
        <v>5</v>
      </c>
      <c r="CI17" s="1094"/>
      <c r="CJ17" s="1094"/>
      <c r="CK17" s="1094"/>
      <c r="CL17" s="1095"/>
      <c r="CM17" s="1093">
        <v>3133</v>
      </c>
      <c r="CN17" s="1094"/>
      <c r="CO17" s="1094"/>
      <c r="CP17" s="1094"/>
      <c r="CQ17" s="1095"/>
      <c r="CR17" s="1094">
        <v>1540</v>
      </c>
      <c r="CS17" s="1094"/>
      <c r="CT17" s="1094"/>
      <c r="CU17" s="1094"/>
      <c r="CV17" s="1095"/>
      <c r="CW17" s="1096" t="s">
        <v>557</v>
      </c>
      <c r="CX17" s="1097"/>
      <c r="CY17" s="1097"/>
      <c r="CZ17" s="1097"/>
      <c r="DA17" s="1098"/>
      <c r="DB17" s="1096" t="s">
        <v>557</v>
      </c>
      <c r="DC17" s="1097"/>
      <c r="DD17" s="1097"/>
      <c r="DE17" s="1097"/>
      <c r="DF17" s="1098"/>
      <c r="DG17" s="1096" t="s">
        <v>557</v>
      </c>
      <c r="DH17" s="1097"/>
      <c r="DI17" s="1097"/>
      <c r="DJ17" s="1097"/>
      <c r="DK17" s="1098"/>
      <c r="DL17" s="1096" t="s">
        <v>557</v>
      </c>
      <c r="DM17" s="1097"/>
      <c r="DN17" s="1097"/>
      <c r="DO17" s="1097"/>
      <c r="DP17" s="1098"/>
      <c r="DQ17" s="1096" t="s">
        <v>557</v>
      </c>
      <c r="DR17" s="1097"/>
      <c r="DS17" s="1097"/>
      <c r="DT17" s="1097"/>
      <c r="DU17" s="1098"/>
      <c r="DV17" s="1000"/>
      <c r="DW17" s="1001"/>
      <c r="DX17" s="1001"/>
      <c r="DY17" s="1001"/>
      <c r="DZ17" s="1002"/>
      <c r="EA17" s="222"/>
    </row>
    <row r="18" spans="1:131" s="223" customFormat="1" ht="26.25" customHeight="1" x14ac:dyDescent="0.15">
      <c r="A18" s="225">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99"/>
      <c r="AL18" s="1100"/>
      <c r="AM18" s="1100"/>
      <c r="AN18" s="1100"/>
      <c r="AO18" s="1100"/>
      <c r="AP18" s="1100"/>
      <c r="AQ18" s="1100"/>
      <c r="AR18" s="1100"/>
      <c r="AS18" s="1100"/>
      <c r="AT18" s="1100"/>
      <c r="AU18" s="1101"/>
      <c r="AV18" s="1101"/>
      <c r="AW18" s="1101"/>
      <c r="AX18" s="1101"/>
      <c r="AY18" s="1102"/>
      <c r="AZ18" s="220"/>
      <c r="BA18" s="220"/>
      <c r="BB18" s="220"/>
      <c r="BC18" s="220"/>
      <c r="BD18" s="220"/>
      <c r="BE18" s="221"/>
      <c r="BF18" s="221"/>
      <c r="BG18" s="221"/>
      <c r="BH18" s="221"/>
      <c r="BI18" s="221"/>
      <c r="BJ18" s="221"/>
      <c r="BK18" s="221"/>
      <c r="BL18" s="221"/>
      <c r="BM18" s="221"/>
      <c r="BN18" s="221"/>
      <c r="BO18" s="221"/>
      <c r="BP18" s="221"/>
      <c r="BQ18" s="225">
        <v>12</v>
      </c>
      <c r="BR18" s="364" t="s">
        <v>580</v>
      </c>
      <c r="BS18" s="1103" t="s">
        <v>583</v>
      </c>
      <c r="BT18" s="1104"/>
      <c r="BU18" s="1104"/>
      <c r="BV18" s="1104"/>
      <c r="BW18" s="1104"/>
      <c r="BX18" s="1104"/>
      <c r="BY18" s="1104"/>
      <c r="BZ18" s="1104"/>
      <c r="CA18" s="1104"/>
      <c r="CB18" s="1104"/>
      <c r="CC18" s="1104"/>
      <c r="CD18" s="1104"/>
      <c r="CE18" s="1104"/>
      <c r="CF18" s="1104"/>
      <c r="CG18" s="1105"/>
      <c r="CH18" s="1094">
        <v>-543</v>
      </c>
      <c r="CI18" s="1094"/>
      <c r="CJ18" s="1094"/>
      <c r="CK18" s="1094"/>
      <c r="CL18" s="1095"/>
      <c r="CM18" s="1093">
        <v>2710</v>
      </c>
      <c r="CN18" s="1094"/>
      <c r="CO18" s="1094"/>
      <c r="CP18" s="1094"/>
      <c r="CQ18" s="1095"/>
      <c r="CR18" s="1094">
        <v>2322</v>
      </c>
      <c r="CS18" s="1094"/>
      <c r="CT18" s="1094"/>
      <c r="CU18" s="1094"/>
      <c r="CV18" s="1095"/>
      <c r="CW18" s="1093">
        <v>664</v>
      </c>
      <c r="CX18" s="1094"/>
      <c r="CY18" s="1094"/>
      <c r="CZ18" s="1094"/>
      <c r="DA18" s="1095"/>
      <c r="DB18" s="1096">
        <v>12120</v>
      </c>
      <c r="DC18" s="1097"/>
      <c r="DD18" s="1097"/>
      <c r="DE18" s="1097"/>
      <c r="DF18" s="1098"/>
      <c r="DG18" s="1096" t="s">
        <v>557</v>
      </c>
      <c r="DH18" s="1097"/>
      <c r="DI18" s="1097"/>
      <c r="DJ18" s="1097"/>
      <c r="DK18" s="1098"/>
      <c r="DL18" s="1096" t="s">
        <v>557</v>
      </c>
      <c r="DM18" s="1097"/>
      <c r="DN18" s="1097"/>
      <c r="DO18" s="1097"/>
      <c r="DP18" s="1098"/>
      <c r="DQ18" s="1096" t="s">
        <v>557</v>
      </c>
      <c r="DR18" s="1097"/>
      <c r="DS18" s="1097"/>
      <c r="DT18" s="1097"/>
      <c r="DU18" s="1098"/>
      <c r="DV18" s="1000"/>
      <c r="DW18" s="1001"/>
      <c r="DX18" s="1001"/>
      <c r="DY18" s="1001"/>
      <c r="DZ18" s="1002"/>
      <c r="EA18" s="222"/>
    </row>
    <row r="19" spans="1:131" s="223" customFormat="1" ht="26.25" customHeight="1" x14ac:dyDescent="0.15">
      <c r="A19" s="225">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99"/>
      <c r="AL19" s="1100"/>
      <c r="AM19" s="1100"/>
      <c r="AN19" s="1100"/>
      <c r="AO19" s="1100"/>
      <c r="AP19" s="1100"/>
      <c r="AQ19" s="1100"/>
      <c r="AR19" s="1100"/>
      <c r="AS19" s="1100"/>
      <c r="AT19" s="1100"/>
      <c r="AU19" s="1101"/>
      <c r="AV19" s="1101"/>
      <c r="AW19" s="1101"/>
      <c r="AX19" s="1101"/>
      <c r="AY19" s="1102"/>
      <c r="AZ19" s="220"/>
      <c r="BA19" s="220"/>
      <c r="BB19" s="220"/>
      <c r="BC19" s="220"/>
      <c r="BD19" s="220"/>
      <c r="BE19" s="221"/>
      <c r="BF19" s="221"/>
      <c r="BG19" s="221"/>
      <c r="BH19" s="221"/>
      <c r="BI19" s="221"/>
      <c r="BJ19" s="221"/>
      <c r="BK19" s="221"/>
      <c r="BL19" s="221"/>
      <c r="BM19" s="221"/>
      <c r="BN19" s="221"/>
      <c r="BO19" s="221"/>
      <c r="BP19" s="221"/>
      <c r="BQ19" s="225">
        <v>13</v>
      </c>
      <c r="BR19" s="364"/>
      <c r="BS19" s="1103" t="s">
        <v>584</v>
      </c>
      <c r="BT19" s="1104"/>
      <c r="BU19" s="1104"/>
      <c r="BV19" s="1104"/>
      <c r="BW19" s="1104"/>
      <c r="BX19" s="1104"/>
      <c r="BY19" s="1104"/>
      <c r="BZ19" s="1104"/>
      <c r="CA19" s="1104"/>
      <c r="CB19" s="1104"/>
      <c r="CC19" s="1104"/>
      <c r="CD19" s="1104"/>
      <c r="CE19" s="1104"/>
      <c r="CF19" s="1104"/>
      <c r="CG19" s="1105"/>
      <c r="CH19" s="1094">
        <v>2</v>
      </c>
      <c r="CI19" s="1094"/>
      <c r="CJ19" s="1094"/>
      <c r="CK19" s="1094"/>
      <c r="CL19" s="1095"/>
      <c r="CM19" s="1093">
        <v>74</v>
      </c>
      <c r="CN19" s="1094"/>
      <c r="CO19" s="1094"/>
      <c r="CP19" s="1094"/>
      <c r="CQ19" s="1095"/>
      <c r="CR19" s="1094">
        <v>30</v>
      </c>
      <c r="CS19" s="1094"/>
      <c r="CT19" s="1094"/>
      <c r="CU19" s="1094"/>
      <c r="CV19" s="1095"/>
      <c r="CW19" s="1096">
        <v>54</v>
      </c>
      <c r="CX19" s="1097"/>
      <c r="CY19" s="1097"/>
      <c r="CZ19" s="1097"/>
      <c r="DA19" s="1098"/>
      <c r="DB19" s="1096" t="s">
        <v>557</v>
      </c>
      <c r="DC19" s="1097"/>
      <c r="DD19" s="1097"/>
      <c r="DE19" s="1097"/>
      <c r="DF19" s="1098"/>
      <c r="DG19" s="1096" t="s">
        <v>557</v>
      </c>
      <c r="DH19" s="1097"/>
      <c r="DI19" s="1097"/>
      <c r="DJ19" s="1097"/>
      <c r="DK19" s="1098"/>
      <c r="DL19" s="1096" t="s">
        <v>557</v>
      </c>
      <c r="DM19" s="1097"/>
      <c r="DN19" s="1097"/>
      <c r="DO19" s="1097"/>
      <c r="DP19" s="1098"/>
      <c r="DQ19" s="1096" t="s">
        <v>557</v>
      </c>
      <c r="DR19" s="1097"/>
      <c r="DS19" s="1097"/>
      <c r="DT19" s="1097"/>
      <c r="DU19" s="1098"/>
      <c r="DV19" s="1000"/>
      <c r="DW19" s="1001"/>
      <c r="DX19" s="1001"/>
      <c r="DY19" s="1001"/>
      <c r="DZ19" s="1002"/>
      <c r="EA19" s="222"/>
    </row>
    <row r="20" spans="1:131" s="223" customFormat="1" ht="26.25" customHeight="1" x14ac:dyDescent="0.15">
      <c r="A20" s="225">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99"/>
      <c r="AL20" s="1100"/>
      <c r="AM20" s="1100"/>
      <c r="AN20" s="1100"/>
      <c r="AO20" s="1100"/>
      <c r="AP20" s="1100"/>
      <c r="AQ20" s="1100"/>
      <c r="AR20" s="1100"/>
      <c r="AS20" s="1100"/>
      <c r="AT20" s="1100"/>
      <c r="AU20" s="1101"/>
      <c r="AV20" s="1101"/>
      <c r="AW20" s="1101"/>
      <c r="AX20" s="1101"/>
      <c r="AY20" s="1102"/>
      <c r="AZ20" s="220"/>
      <c r="BA20" s="220"/>
      <c r="BB20" s="220"/>
      <c r="BC20" s="220"/>
      <c r="BD20" s="220"/>
      <c r="BE20" s="221"/>
      <c r="BF20" s="221"/>
      <c r="BG20" s="221"/>
      <c r="BH20" s="221"/>
      <c r="BI20" s="221"/>
      <c r="BJ20" s="221"/>
      <c r="BK20" s="221"/>
      <c r="BL20" s="221"/>
      <c r="BM20" s="221"/>
      <c r="BN20" s="221"/>
      <c r="BO20" s="221"/>
      <c r="BP20" s="221"/>
      <c r="BQ20" s="225">
        <v>14</v>
      </c>
      <c r="BR20" s="364"/>
      <c r="BS20" s="1103" t="s">
        <v>585</v>
      </c>
      <c r="BT20" s="1104"/>
      <c r="BU20" s="1104"/>
      <c r="BV20" s="1104"/>
      <c r="BW20" s="1104"/>
      <c r="BX20" s="1104"/>
      <c r="BY20" s="1104"/>
      <c r="BZ20" s="1104"/>
      <c r="CA20" s="1104"/>
      <c r="CB20" s="1104"/>
      <c r="CC20" s="1104"/>
      <c r="CD20" s="1104"/>
      <c r="CE20" s="1104"/>
      <c r="CF20" s="1104"/>
      <c r="CG20" s="1105"/>
      <c r="CH20" s="1109">
        <v>0</v>
      </c>
      <c r="CI20" s="1109"/>
      <c r="CJ20" s="1109"/>
      <c r="CK20" s="1109"/>
      <c r="CL20" s="1110"/>
      <c r="CM20" s="1093">
        <v>30</v>
      </c>
      <c r="CN20" s="1094"/>
      <c r="CO20" s="1094"/>
      <c r="CP20" s="1094"/>
      <c r="CQ20" s="1095"/>
      <c r="CR20" s="1094">
        <v>10</v>
      </c>
      <c r="CS20" s="1094"/>
      <c r="CT20" s="1094"/>
      <c r="CU20" s="1094"/>
      <c r="CV20" s="1095"/>
      <c r="CW20" s="1096">
        <v>6</v>
      </c>
      <c r="CX20" s="1097"/>
      <c r="CY20" s="1097"/>
      <c r="CZ20" s="1097"/>
      <c r="DA20" s="1098"/>
      <c r="DB20" s="1096" t="s">
        <v>557</v>
      </c>
      <c r="DC20" s="1097"/>
      <c r="DD20" s="1097"/>
      <c r="DE20" s="1097"/>
      <c r="DF20" s="1098"/>
      <c r="DG20" s="1096" t="s">
        <v>557</v>
      </c>
      <c r="DH20" s="1097"/>
      <c r="DI20" s="1097"/>
      <c r="DJ20" s="1097"/>
      <c r="DK20" s="1098"/>
      <c r="DL20" s="1096" t="s">
        <v>557</v>
      </c>
      <c r="DM20" s="1097"/>
      <c r="DN20" s="1097"/>
      <c r="DO20" s="1097"/>
      <c r="DP20" s="1098"/>
      <c r="DQ20" s="1096" t="s">
        <v>557</v>
      </c>
      <c r="DR20" s="1097"/>
      <c r="DS20" s="1097"/>
      <c r="DT20" s="1097"/>
      <c r="DU20" s="1098"/>
      <c r="DV20" s="1000"/>
      <c r="DW20" s="1001"/>
      <c r="DX20" s="1001"/>
      <c r="DY20" s="1001"/>
      <c r="DZ20" s="1002"/>
      <c r="EA20" s="222"/>
    </row>
    <row r="21" spans="1:131" s="223" customFormat="1" ht="26.25" customHeight="1" thickBot="1" x14ac:dyDescent="0.2">
      <c r="A21" s="225">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99"/>
      <c r="AL21" s="1100"/>
      <c r="AM21" s="1100"/>
      <c r="AN21" s="1100"/>
      <c r="AO21" s="1100"/>
      <c r="AP21" s="1100"/>
      <c r="AQ21" s="1100"/>
      <c r="AR21" s="1100"/>
      <c r="AS21" s="1100"/>
      <c r="AT21" s="1100"/>
      <c r="AU21" s="1101"/>
      <c r="AV21" s="1101"/>
      <c r="AW21" s="1101"/>
      <c r="AX21" s="1101"/>
      <c r="AY21" s="1102"/>
      <c r="AZ21" s="220"/>
      <c r="BA21" s="220"/>
      <c r="BB21" s="220"/>
      <c r="BC21" s="220"/>
      <c r="BD21" s="220"/>
      <c r="BE21" s="221"/>
      <c r="BF21" s="221"/>
      <c r="BG21" s="221"/>
      <c r="BH21" s="221"/>
      <c r="BI21" s="221"/>
      <c r="BJ21" s="221"/>
      <c r="BK21" s="221"/>
      <c r="BL21" s="221"/>
      <c r="BM21" s="221"/>
      <c r="BN21" s="221"/>
      <c r="BO21" s="221"/>
      <c r="BP21" s="221"/>
      <c r="BQ21" s="225">
        <v>15</v>
      </c>
      <c r="BR21" s="365"/>
      <c r="BS21" s="1103" t="s">
        <v>586</v>
      </c>
      <c r="BT21" s="1104"/>
      <c r="BU21" s="1104"/>
      <c r="BV21" s="1104"/>
      <c r="BW21" s="1104"/>
      <c r="BX21" s="1104"/>
      <c r="BY21" s="1104"/>
      <c r="BZ21" s="1104"/>
      <c r="CA21" s="1104"/>
      <c r="CB21" s="1104"/>
      <c r="CC21" s="1104"/>
      <c r="CD21" s="1104"/>
      <c r="CE21" s="1104"/>
      <c r="CF21" s="1104"/>
      <c r="CG21" s="1105"/>
      <c r="CH21" s="1093">
        <v>-6</v>
      </c>
      <c r="CI21" s="1094"/>
      <c r="CJ21" s="1094"/>
      <c r="CK21" s="1094"/>
      <c r="CL21" s="1095"/>
      <c r="CM21" s="1106">
        <v>53</v>
      </c>
      <c r="CN21" s="1107"/>
      <c r="CO21" s="1107"/>
      <c r="CP21" s="1107"/>
      <c r="CQ21" s="1108"/>
      <c r="CR21" s="1093">
        <v>35</v>
      </c>
      <c r="CS21" s="1094"/>
      <c r="CT21" s="1094"/>
      <c r="CU21" s="1094"/>
      <c r="CV21" s="1095"/>
      <c r="CW21" s="1096" t="s">
        <v>557</v>
      </c>
      <c r="CX21" s="1097"/>
      <c r="CY21" s="1097"/>
      <c r="CZ21" s="1097"/>
      <c r="DA21" s="1098"/>
      <c r="DB21" s="1096" t="s">
        <v>557</v>
      </c>
      <c r="DC21" s="1097"/>
      <c r="DD21" s="1097"/>
      <c r="DE21" s="1097"/>
      <c r="DF21" s="1098"/>
      <c r="DG21" s="1096" t="s">
        <v>557</v>
      </c>
      <c r="DH21" s="1097"/>
      <c r="DI21" s="1097"/>
      <c r="DJ21" s="1097"/>
      <c r="DK21" s="1098"/>
      <c r="DL21" s="1096" t="s">
        <v>557</v>
      </c>
      <c r="DM21" s="1097"/>
      <c r="DN21" s="1097"/>
      <c r="DO21" s="1097"/>
      <c r="DP21" s="1098"/>
      <c r="DQ21" s="1096" t="s">
        <v>557</v>
      </c>
      <c r="DR21" s="1097"/>
      <c r="DS21" s="1097"/>
      <c r="DT21" s="1097"/>
      <c r="DU21" s="1098"/>
      <c r="DV21" s="1000"/>
      <c r="DW21" s="1001"/>
      <c r="DX21" s="1001"/>
      <c r="DY21" s="1001"/>
      <c r="DZ21" s="1002"/>
      <c r="EA21" s="222"/>
    </row>
    <row r="22" spans="1:131" s="223" customFormat="1" ht="26.25" customHeight="1" x14ac:dyDescent="0.15">
      <c r="A22" s="225">
        <v>16</v>
      </c>
      <c r="B22" s="1039"/>
      <c r="C22" s="1040"/>
      <c r="D22" s="1040"/>
      <c r="E22" s="1040"/>
      <c r="F22" s="1040"/>
      <c r="G22" s="1040"/>
      <c r="H22" s="1040"/>
      <c r="I22" s="1040"/>
      <c r="J22" s="1040"/>
      <c r="K22" s="1040"/>
      <c r="L22" s="1040"/>
      <c r="M22" s="1040"/>
      <c r="N22" s="1040"/>
      <c r="O22" s="1040"/>
      <c r="P22" s="1041"/>
      <c r="Q22" s="1086"/>
      <c r="R22" s="1087"/>
      <c r="S22" s="1087"/>
      <c r="T22" s="1087"/>
      <c r="U22" s="1087"/>
      <c r="V22" s="1087"/>
      <c r="W22" s="1087"/>
      <c r="X22" s="1087"/>
      <c r="Y22" s="1087"/>
      <c r="Z22" s="1087"/>
      <c r="AA22" s="1087"/>
      <c r="AB22" s="1087"/>
      <c r="AC22" s="1087"/>
      <c r="AD22" s="1087"/>
      <c r="AE22" s="1088"/>
      <c r="AF22" s="1044"/>
      <c r="AG22" s="1045"/>
      <c r="AH22" s="1045"/>
      <c r="AI22" s="1045"/>
      <c r="AJ22" s="1046"/>
      <c r="AK22" s="1089"/>
      <c r="AL22" s="1090"/>
      <c r="AM22" s="1090"/>
      <c r="AN22" s="1090"/>
      <c r="AO22" s="1090"/>
      <c r="AP22" s="1090"/>
      <c r="AQ22" s="1090"/>
      <c r="AR22" s="1090"/>
      <c r="AS22" s="1090"/>
      <c r="AT22" s="1090"/>
      <c r="AU22" s="1091"/>
      <c r="AV22" s="1091"/>
      <c r="AW22" s="1091"/>
      <c r="AX22" s="1091"/>
      <c r="AY22" s="1092"/>
      <c r="AZ22" s="1037" t="s">
        <v>382</v>
      </c>
      <c r="BA22" s="1037"/>
      <c r="BB22" s="1037"/>
      <c r="BC22" s="1037"/>
      <c r="BD22" s="1038"/>
      <c r="BE22" s="221"/>
      <c r="BF22" s="221"/>
      <c r="BG22" s="221"/>
      <c r="BH22" s="221"/>
      <c r="BI22" s="221"/>
      <c r="BJ22" s="221"/>
      <c r="BK22" s="221"/>
      <c r="BL22" s="221"/>
      <c r="BM22" s="221"/>
      <c r="BN22" s="221"/>
      <c r="BO22" s="221"/>
      <c r="BP22" s="221"/>
      <c r="BQ22" s="225">
        <v>16</v>
      </c>
      <c r="BR22" s="226"/>
      <c r="BS22" s="1000"/>
      <c r="BT22" s="1001"/>
      <c r="BU22" s="1001"/>
      <c r="BV22" s="1001"/>
      <c r="BW22" s="1001"/>
      <c r="BX22" s="1001"/>
      <c r="BY22" s="1001"/>
      <c r="BZ22" s="1001"/>
      <c r="CA22" s="1001"/>
      <c r="CB22" s="1001"/>
      <c r="CC22" s="1001"/>
      <c r="CD22" s="1001"/>
      <c r="CE22" s="1001"/>
      <c r="CF22" s="1001"/>
      <c r="CG22" s="1022"/>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7" t="s">
        <v>383</v>
      </c>
      <c r="B23" s="939" t="s">
        <v>384</v>
      </c>
      <c r="C23" s="940"/>
      <c r="D23" s="940"/>
      <c r="E23" s="940"/>
      <c r="F23" s="940"/>
      <c r="G23" s="940"/>
      <c r="H23" s="940"/>
      <c r="I23" s="940"/>
      <c r="J23" s="940"/>
      <c r="K23" s="940"/>
      <c r="L23" s="940"/>
      <c r="M23" s="940"/>
      <c r="N23" s="940"/>
      <c r="O23" s="940"/>
      <c r="P23" s="950"/>
      <c r="Q23" s="1079">
        <v>452288</v>
      </c>
      <c r="R23" s="1080"/>
      <c r="S23" s="1080"/>
      <c r="T23" s="1080"/>
      <c r="U23" s="1080"/>
      <c r="V23" s="1080">
        <v>433247</v>
      </c>
      <c r="W23" s="1080"/>
      <c r="X23" s="1080"/>
      <c r="Y23" s="1080"/>
      <c r="Z23" s="1080"/>
      <c r="AA23" s="1080">
        <v>19041</v>
      </c>
      <c r="AB23" s="1080"/>
      <c r="AC23" s="1080"/>
      <c r="AD23" s="1080"/>
      <c r="AE23" s="1081"/>
      <c r="AF23" s="1082">
        <v>13871</v>
      </c>
      <c r="AG23" s="1080"/>
      <c r="AH23" s="1080"/>
      <c r="AI23" s="1080"/>
      <c r="AJ23" s="1083"/>
      <c r="AK23" s="1084"/>
      <c r="AL23" s="1085"/>
      <c r="AM23" s="1085"/>
      <c r="AN23" s="1085"/>
      <c r="AO23" s="1085"/>
      <c r="AP23" s="1073">
        <v>371390</v>
      </c>
      <c r="AQ23" s="1073"/>
      <c r="AR23" s="1073"/>
      <c r="AS23" s="1073"/>
      <c r="AT23" s="1073"/>
      <c r="AU23" s="1074"/>
      <c r="AV23" s="1074"/>
      <c r="AW23" s="1074"/>
      <c r="AX23" s="1074"/>
      <c r="AY23" s="1075"/>
      <c r="AZ23" s="1076" t="s">
        <v>122</v>
      </c>
      <c r="BA23" s="1077"/>
      <c r="BB23" s="1077"/>
      <c r="BC23" s="1077"/>
      <c r="BD23" s="1078"/>
      <c r="BE23" s="221"/>
      <c r="BF23" s="221"/>
      <c r="BG23" s="221"/>
      <c r="BH23" s="221"/>
      <c r="BI23" s="221"/>
      <c r="BJ23" s="221"/>
      <c r="BK23" s="221"/>
      <c r="BL23" s="221"/>
      <c r="BM23" s="221"/>
      <c r="BN23" s="221"/>
      <c r="BO23" s="221"/>
      <c r="BP23" s="221"/>
      <c r="BQ23" s="225">
        <v>17</v>
      </c>
      <c r="BR23" s="226"/>
      <c r="BS23" s="1000"/>
      <c r="BT23" s="1001"/>
      <c r="BU23" s="1001"/>
      <c r="BV23" s="1001"/>
      <c r="BW23" s="1001"/>
      <c r="BX23" s="1001"/>
      <c r="BY23" s="1001"/>
      <c r="BZ23" s="1001"/>
      <c r="CA23" s="1001"/>
      <c r="CB23" s="1001"/>
      <c r="CC23" s="1001"/>
      <c r="CD23" s="1001"/>
      <c r="CE23" s="1001"/>
      <c r="CF23" s="1001"/>
      <c r="CG23" s="1022"/>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72" t="s">
        <v>385</v>
      </c>
      <c r="B24" s="1072"/>
      <c r="C24" s="1072"/>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220"/>
      <c r="BA24" s="220"/>
      <c r="BB24" s="220"/>
      <c r="BC24" s="220"/>
      <c r="BD24" s="220"/>
      <c r="BE24" s="221"/>
      <c r="BF24" s="221"/>
      <c r="BG24" s="221"/>
      <c r="BH24" s="221"/>
      <c r="BI24" s="221"/>
      <c r="BJ24" s="221"/>
      <c r="BK24" s="221"/>
      <c r="BL24" s="221"/>
      <c r="BM24" s="221"/>
      <c r="BN24" s="221"/>
      <c r="BO24" s="221"/>
      <c r="BP24" s="221"/>
      <c r="BQ24" s="225">
        <v>18</v>
      </c>
      <c r="BR24" s="226"/>
      <c r="BS24" s="1000"/>
      <c r="BT24" s="1001"/>
      <c r="BU24" s="1001"/>
      <c r="BV24" s="1001"/>
      <c r="BW24" s="1001"/>
      <c r="BX24" s="1001"/>
      <c r="BY24" s="1001"/>
      <c r="BZ24" s="1001"/>
      <c r="CA24" s="1001"/>
      <c r="CB24" s="1001"/>
      <c r="CC24" s="1001"/>
      <c r="CD24" s="1001"/>
      <c r="CE24" s="1001"/>
      <c r="CF24" s="1001"/>
      <c r="CG24" s="1022"/>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71" t="s">
        <v>386</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220"/>
      <c r="BK25" s="220"/>
      <c r="BL25" s="220"/>
      <c r="BM25" s="220"/>
      <c r="BN25" s="220"/>
      <c r="BO25" s="228"/>
      <c r="BP25" s="228"/>
      <c r="BQ25" s="225">
        <v>19</v>
      </c>
      <c r="BR25" s="226"/>
      <c r="BS25" s="1000"/>
      <c r="BT25" s="1001"/>
      <c r="BU25" s="1001"/>
      <c r="BV25" s="1001"/>
      <c r="BW25" s="1001"/>
      <c r="BX25" s="1001"/>
      <c r="BY25" s="1001"/>
      <c r="BZ25" s="1001"/>
      <c r="CA25" s="1001"/>
      <c r="CB25" s="1001"/>
      <c r="CC25" s="1001"/>
      <c r="CD25" s="1001"/>
      <c r="CE25" s="1001"/>
      <c r="CF25" s="1001"/>
      <c r="CG25" s="1022"/>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357</v>
      </c>
      <c r="B26" s="1004"/>
      <c r="C26" s="1004"/>
      <c r="D26" s="1004"/>
      <c r="E26" s="1004"/>
      <c r="F26" s="1004"/>
      <c r="G26" s="1004"/>
      <c r="H26" s="1004"/>
      <c r="I26" s="1004"/>
      <c r="J26" s="1004"/>
      <c r="K26" s="1004"/>
      <c r="L26" s="1004"/>
      <c r="M26" s="1004"/>
      <c r="N26" s="1004"/>
      <c r="O26" s="1004"/>
      <c r="P26" s="1005"/>
      <c r="Q26" s="1009" t="s">
        <v>387</v>
      </c>
      <c r="R26" s="1010"/>
      <c r="S26" s="1010"/>
      <c r="T26" s="1010"/>
      <c r="U26" s="1011"/>
      <c r="V26" s="1009" t="s">
        <v>388</v>
      </c>
      <c r="W26" s="1010"/>
      <c r="X26" s="1010"/>
      <c r="Y26" s="1010"/>
      <c r="Z26" s="1011"/>
      <c r="AA26" s="1009" t="s">
        <v>389</v>
      </c>
      <c r="AB26" s="1010"/>
      <c r="AC26" s="1010"/>
      <c r="AD26" s="1010"/>
      <c r="AE26" s="1010"/>
      <c r="AF26" s="1067" t="s">
        <v>390</v>
      </c>
      <c r="AG26" s="1016"/>
      <c r="AH26" s="1016"/>
      <c r="AI26" s="1016"/>
      <c r="AJ26" s="1068"/>
      <c r="AK26" s="1010" t="s">
        <v>391</v>
      </c>
      <c r="AL26" s="1010"/>
      <c r="AM26" s="1010"/>
      <c r="AN26" s="1010"/>
      <c r="AO26" s="1011"/>
      <c r="AP26" s="1009" t="s">
        <v>392</v>
      </c>
      <c r="AQ26" s="1010"/>
      <c r="AR26" s="1010"/>
      <c r="AS26" s="1010"/>
      <c r="AT26" s="1011"/>
      <c r="AU26" s="1009" t="s">
        <v>393</v>
      </c>
      <c r="AV26" s="1010"/>
      <c r="AW26" s="1010"/>
      <c r="AX26" s="1010"/>
      <c r="AY26" s="1011"/>
      <c r="AZ26" s="1009" t="s">
        <v>394</v>
      </c>
      <c r="BA26" s="1010"/>
      <c r="BB26" s="1010"/>
      <c r="BC26" s="1010"/>
      <c r="BD26" s="1011"/>
      <c r="BE26" s="1009" t="s">
        <v>364</v>
      </c>
      <c r="BF26" s="1010"/>
      <c r="BG26" s="1010"/>
      <c r="BH26" s="1010"/>
      <c r="BI26" s="1023"/>
      <c r="BJ26" s="220"/>
      <c r="BK26" s="220"/>
      <c r="BL26" s="220"/>
      <c r="BM26" s="220"/>
      <c r="BN26" s="220"/>
      <c r="BO26" s="228"/>
      <c r="BP26" s="228"/>
      <c r="BQ26" s="225">
        <v>20</v>
      </c>
      <c r="BR26" s="226"/>
      <c r="BS26" s="1000"/>
      <c r="BT26" s="1001"/>
      <c r="BU26" s="1001"/>
      <c r="BV26" s="1001"/>
      <c r="BW26" s="1001"/>
      <c r="BX26" s="1001"/>
      <c r="BY26" s="1001"/>
      <c r="BZ26" s="1001"/>
      <c r="CA26" s="1001"/>
      <c r="CB26" s="1001"/>
      <c r="CC26" s="1001"/>
      <c r="CD26" s="1001"/>
      <c r="CE26" s="1001"/>
      <c r="CF26" s="1001"/>
      <c r="CG26" s="1022"/>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1012"/>
      <c r="R27" s="1013"/>
      <c r="S27" s="1013"/>
      <c r="T27" s="1013"/>
      <c r="U27" s="1014"/>
      <c r="V27" s="1012"/>
      <c r="W27" s="1013"/>
      <c r="X27" s="1013"/>
      <c r="Y27" s="1013"/>
      <c r="Z27" s="1014"/>
      <c r="AA27" s="1012"/>
      <c r="AB27" s="1013"/>
      <c r="AC27" s="1013"/>
      <c r="AD27" s="1013"/>
      <c r="AE27" s="1013"/>
      <c r="AF27" s="1069"/>
      <c r="AG27" s="1019"/>
      <c r="AH27" s="1019"/>
      <c r="AI27" s="1019"/>
      <c r="AJ27" s="1070"/>
      <c r="AK27" s="1013"/>
      <c r="AL27" s="1013"/>
      <c r="AM27" s="1013"/>
      <c r="AN27" s="1013"/>
      <c r="AO27" s="1014"/>
      <c r="AP27" s="1012"/>
      <c r="AQ27" s="1013"/>
      <c r="AR27" s="1013"/>
      <c r="AS27" s="1013"/>
      <c r="AT27" s="1014"/>
      <c r="AU27" s="1012"/>
      <c r="AV27" s="1013"/>
      <c r="AW27" s="1013"/>
      <c r="AX27" s="1013"/>
      <c r="AY27" s="1014"/>
      <c r="AZ27" s="1012"/>
      <c r="BA27" s="1013"/>
      <c r="BB27" s="1013"/>
      <c r="BC27" s="1013"/>
      <c r="BD27" s="1014"/>
      <c r="BE27" s="1012"/>
      <c r="BF27" s="1013"/>
      <c r="BG27" s="1013"/>
      <c r="BH27" s="1013"/>
      <c r="BI27" s="1024"/>
      <c r="BJ27" s="220"/>
      <c r="BK27" s="220"/>
      <c r="BL27" s="220"/>
      <c r="BM27" s="220"/>
      <c r="BN27" s="220"/>
      <c r="BO27" s="228"/>
      <c r="BP27" s="228"/>
      <c r="BQ27" s="225">
        <v>21</v>
      </c>
      <c r="BR27" s="226"/>
      <c r="BS27" s="1000"/>
      <c r="BT27" s="1001"/>
      <c r="BU27" s="1001"/>
      <c r="BV27" s="1001"/>
      <c r="BW27" s="1001"/>
      <c r="BX27" s="1001"/>
      <c r="BY27" s="1001"/>
      <c r="BZ27" s="1001"/>
      <c r="CA27" s="1001"/>
      <c r="CB27" s="1001"/>
      <c r="CC27" s="1001"/>
      <c r="CD27" s="1001"/>
      <c r="CE27" s="1001"/>
      <c r="CF27" s="1001"/>
      <c r="CG27" s="1022"/>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29">
        <v>1</v>
      </c>
      <c r="B28" s="1059" t="s">
        <v>395</v>
      </c>
      <c r="C28" s="1060"/>
      <c r="D28" s="1060"/>
      <c r="E28" s="1060"/>
      <c r="F28" s="1060"/>
      <c r="G28" s="1060"/>
      <c r="H28" s="1060"/>
      <c r="I28" s="1060"/>
      <c r="J28" s="1060"/>
      <c r="K28" s="1060"/>
      <c r="L28" s="1060"/>
      <c r="M28" s="1060"/>
      <c r="N28" s="1060"/>
      <c r="O28" s="1060"/>
      <c r="P28" s="1061"/>
      <c r="Q28" s="1062">
        <v>65027</v>
      </c>
      <c r="R28" s="1063"/>
      <c r="S28" s="1063"/>
      <c r="T28" s="1063"/>
      <c r="U28" s="1063"/>
      <c r="V28" s="1063">
        <v>64804</v>
      </c>
      <c r="W28" s="1063"/>
      <c r="X28" s="1063"/>
      <c r="Y28" s="1063"/>
      <c r="Z28" s="1063"/>
      <c r="AA28" s="1063">
        <v>223</v>
      </c>
      <c r="AB28" s="1063"/>
      <c r="AC28" s="1063"/>
      <c r="AD28" s="1063"/>
      <c r="AE28" s="1064"/>
      <c r="AF28" s="1065">
        <v>223</v>
      </c>
      <c r="AG28" s="1063"/>
      <c r="AH28" s="1063"/>
      <c r="AI28" s="1063"/>
      <c r="AJ28" s="1066"/>
      <c r="AK28" s="1052">
        <v>6595</v>
      </c>
      <c r="AL28" s="1053"/>
      <c r="AM28" s="1053"/>
      <c r="AN28" s="1053"/>
      <c r="AO28" s="1053"/>
      <c r="AP28" s="1054"/>
      <c r="AQ28" s="1054"/>
      <c r="AR28" s="1054"/>
      <c r="AS28" s="1054"/>
      <c r="AT28" s="1054"/>
      <c r="AU28" s="1054"/>
      <c r="AV28" s="1054"/>
      <c r="AW28" s="1054"/>
      <c r="AX28" s="1054"/>
      <c r="AY28" s="1054"/>
      <c r="AZ28" s="1055" t="s">
        <v>557</v>
      </c>
      <c r="BA28" s="1055"/>
      <c r="BB28" s="1055"/>
      <c r="BC28" s="1055"/>
      <c r="BD28" s="1055"/>
      <c r="BE28" s="1057"/>
      <c r="BF28" s="1057"/>
      <c r="BG28" s="1057"/>
      <c r="BH28" s="1057"/>
      <c r="BI28" s="1058"/>
      <c r="BJ28" s="220"/>
      <c r="BK28" s="220"/>
      <c r="BL28" s="220"/>
      <c r="BM28" s="220"/>
      <c r="BN28" s="220"/>
      <c r="BO28" s="228"/>
      <c r="BP28" s="228"/>
      <c r="BQ28" s="225">
        <v>22</v>
      </c>
      <c r="BR28" s="226"/>
      <c r="BS28" s="1000"/>
      <c r="BT28" s="1001"/>
      <c r="BU28" s="1001"/>
      <c r="BV28" s="1001"/>
      <c r="BW28" s="1001"/>
      <c r="BX28" s="1001"/>
      <c r="BY28" s="1001"/>
      <c r="BZ28" s="1001"/>
      <c r="CA28" s="1001"/>
      <c r="CB28" s="1001"/>
      <c r="CC28" s="1001"/>
      <c r="CD28" s="1001"/>
      <c r="CE28" s="1001"/>
      <c r="CF28" s="1001"/>
      <c r="CG28" s="1022"/>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29">
        <v>2</v>
      </c>
      <c r="B29" s="1039" t="s">
        <v>396</v>
      </c>
      <c r="C29" s="1040"/>
      <c r="D29" s="1040"/>
      <c r="E29" s="1040"/>
      <c r="F29" s="1040"/>
      <c r="G29" s="1040"/>
      <c r="H29" s="1040"/>
      <c r="I29" s="1040"/>
      <c r="J29" s="1040"/>
      <c r="K29" s="1040"/>
      <c r="L29" s="1040"/>
      <c r="M29" s="1040"/>
      <c r="N29" s="1040"/>
      <c r="O29" s="1040"/>
      <c r="P29" s="1041"/>
      <c r="Q29" s="1047">
        <v>70956</v>
      </c>
      <c r="R29" s="1048"/>
      <c r="S29" s="1048"/>
      <c r="T29" s="1048"/>
      <c r="U29" s="1048"/>
      <c r="V29" s="1048">
        <v>69982</v>
      </c>
      <c r="W29" s="1048"/>
      <c r="X29" s="1048"/>
      <c r="Y29" s="1048"/>
      <c r="Z29" s="1048"/>
      <c r="AA29" s="1048">
        <v>973</v>
      </c>
      <c r="AB29" s="1048"/>
      <c r="AC29" s="1048"/>
      <c r="AD29" s="1048"/>
      <c r="AE29" s="1049"/>
      <c r="AF29" s="1044">
        <v>973</v>
      </c>
      <c r="AG29" s="1045"/>
      <c r="AH29" s="1045"/>
      <c r="AI29" s="1045"/>
      <c r="AJ29" s="1046"/>
      <c r="AK29" s="988">
        <v>11094</v>
      </c>
      <c r="AL29" s="985"/>
      <c r="AM29" s="985"/>
      <c r="AN29" s="985"/>
      <c r="AO29" s="985"/>
      <c r="AP29" s="1056"/>
      <c r="AQ29" s="1056"/>
      <c r="AR29" s="1056"/>
      <c r="AS29" s="1056"/>
      <c r="AT29" s="1056"/>
      <c r="AU29" s="1056"/>
      <c r="AV29" s="1056"/>
      <c r="AW29" s="1056"/>
      <c r="AX29" s="1056"/>
      <c r="AY29" s="1056"/>
      <c r="AZ29" s="980" t="s">
        <v>557</v>
      </c>
      <c r="BA29" s="980"/>
      <c r="BB29" s="980"/>
      <c r="BC29" s="980"/>
      <c r="BD29" s="980"/>
      <c r="BE29" s="974"/>
      <c r="BF29" s="974"/>
      <c r="BG29" s="974"/>
      <c r="BH29" s="974"/>
      <c r="BI29" s="975"/>
      <c r="BJ29" s="220"/>
      <c r="BK29" s="220"/>
      <c r="BL29" s="220"/>
      <c r="BM29" s="220"/>
      <c r="BN29" s="220"/>
      <c r="BO29" s="228"/>
      <c r="BP29" s="228"/>
      <c r="BQ29" s="225">
        <v>23</v>
      </c>
      <c r="BR29" s="226"/>
      <c r="BS29" s="1000"/>
      <c r="BT29" s="1001"/>
      <c r="BU29" s="1001"/>
      <c r="BV29" s="1001"/>
      <c r="BW29" s="1001"/>
      <c r="BX29" s="1001"/>
      <c r="BY29" s="1001"/>
      <c r="BZ29" s="1001"/>
      <c r="CA29" s="1001"/>
      <c r="CB29" s="1001"/>
      <c r="CC29" s="1001"/>
      <c r="CD29" s="1001"/>
      <c r="CE29" s="1001"/>
      <c r="CF29" s="1001"/>
      <c r="CG29" s="1022"/>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29">
        <v>3</v>
      </c>
      <c r="B30" s="1039" t="s">
        <v>397</v>
      </c>
      <c r="C30" s="1040"/>
      <c r="D30" s="1040"/>
      <c r="E30" s="1040"/>
      <c r="F30" s="1040"/>
      <c r="G30" s="1040"/>
      <c r="H30" s="1040"/>
      <c r="I30" s="1040"/>
      <c r="J30" s="1040"/>
      <c r="K30" s="1040"/>
      <c r="L30" s="1040"/>
      <c r="M30" s="1040"/>
      <c r="N30" s="1040"/>
      <c r="O30" s="1040"/>
      <c r="P30" s="1041"/>
      <c r="Q30" s="1047">
        <v>12103</v>
      </c>
      <c r="R30" s="1048"/>
      <c r="S30" s="1048"/>
      <c r="T30" s="1048"/>
      <c r="U30" s="1048"/>
      <c r="V30" s="1048">
        <v>12092</v>
      </c>
      <c r="W30" s="1048"/>
      <c r="X30" s="1048"/>
      <c r="Y30" s="1048"/>
      <c r="Z30" s="1048"/>
      <c r="AA30" s="1048">
        <v>11</v>
      </c>
      <c r="AB30" s="1048"/>
      <c r="AC30" s="1048"/>
      <c r="AD30" s="1048"/>
      <c r="AE30" s="1049"/>
      <c r="AF30" s="1044">
        <v>11</v>
      </c>
      <c r="AG30" s="1045"/>
      <c r="AH30" s="1045"/>
      <c r="AI30" s="1045"/>
      <c r="AJ30" s="1046"/>
      <c r="AK30" s="988">
        <v>2145</v>
      </c>
      <c r="AL30" s="985"/>
      <c r="AM30" s="985"/>
      <c r="AN30" s="985"/>
      <c r="AO30" s="985"/>
      <c r="AP30" s="1056"/>
      <c r="AQ30" s="1056"/>
      <c r="AR30" s="1056"/>
      <c r="AS30" s="1056"/>
      <c r="AT30" s="1056"/>
      <c r="AU30" s="1056"/>
      <c r="AV30" s="1056"/>
      <c r="AW30" s="1056"/>
      <c r="AX30" s="1056"/>
      <c r="AY30" s="1056"/>
      <c r="AZ30" s="980" t="s">
        <v>557</v>
      </c>
      <c r="BA30" s="980"/>
      <c r="BB30" s="980"/>
      <c r="BC30" s="980"/>
      <c r="BD30" s="980"/>
      <c r="BE30" s="974"/>
      <c r="BF30" s="974"/>
      <c r="BG30" s="974"/>
      <c r="BH30" s="974"/>
      <c r="BI30" s="975"/>
      <c r="BJ30" s="220"/>
      <c r="BK30" s="220"/>
      <c r="BL30" s="220"/>
      <c r="BM30" s="220"/>
      <c r="BN30" s="220"/>
      <c r="BO30" s="228"/>
      <c r="BP30" s="228"/>
      <c r="BQ30" s="225">
        <v>24</v>
      </c>
      <c r="BR30" s="226"/>
      <c r="BS30" s="1000"/>
      <c r="BT30" s="1001"/>
      <c r="BU30" s="1001"/>
      <c r="BV30" s="1001"/>
      <c r="BW30" s="1001"/>
      <c r="BX30" s="1001"/>
      <c r="BY30" s="1001"/>
      <c r="BZ30" s="1001"/>
      <c r="CA30" s="1001"/>
      <c r="CB30" s="1001"/>
      <c r="CC30" s="1001"/>
      <c r="CD30" s="1001"/>
      <c r="CE30" s="1001"/>
      <c r="CF30" s="1001"/>
      <c r="CG30" s="1022"/>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29">
        <v>4</v>
      </c>
      <c r="B31" s="1039" t="s">
        <v>398</v>
      </c>
      <c r="C31" s="1040"/>
      <c r="D31" s="1040"/>
      <c r="E31" s="1040"/>
      <c r="F31" s="1040"/>
      <c r="G31" s="1040"/>
      <c r="H31" s="1040"/>
      <c r="I31" s="1040"/>
      <c r="J31" s="1040"/>
      <c r="K31" s="1040"/>
      <c r="L31" s="1040"/>
      <c r="M31" s="1040"/>
      <c r="N31" s="1040"/>
      <c r="O31" s="1040"/>
      <c r="P31" s="1041"/>
      <c r="Q31" s="1047">
        <v>19331</v>
      </c>
      <c r="R31" s="1048"/>
      <c r="S31" s="1048"/>
      <c r="T31" s="1048"/>
      <c r="U31" s="1048"/>
      <c r="V31" s="1048">
        <v>19331</v>
      </c>
      <c r="W31" s="1048"/>
      <c r="X31" s="1048"/>
      <c r="Y31" s="1048"/>
      <c r="Z31" s="1048"/>
      <c r="AA31" s="1048">
        <v>0</v>
      </c>
      <c r="AB31" s="1048"/>
      <c r="AC31" s="1048"/>
      <c r="AD31" s="1048"/>
      <c r="AE31" s="1049"/>
      <c r="AF31" s="1044">
        <v>192</v>
      </c>
      <c r="AG31" s="1045"/>
      <c r="AH31" s="1045"/>
      <c r="AI31" s="1045"/>
      <c r="AJ31" s="1046"/>
      <c r="AK31" s="988">
        <v>8670</v>
      </c>
      <c r="AL31" s="985"/>
      <c r="AM31" s="985"/>
      <c r="AN31" s="985"/>
      <c r="AO31" s="985"/>
      <c r="AP31" s="985">
        <v>193057</v>
      </c>
      <c r="AQ31" s="985"/>
      <c r="AR31" s="985"/>
      <c r="AS31" s="985"/>
      <c r="AT31" s="985"/>
      <c r="AU31" s="985">
        <v>85910</v>
      </c>
      <c r="AV31" s="985"/>
      <c r="AW31" s="985"/>
      <c r="AX31" s="985"/>
      <c r="AY31" s="985"/>
      <c r="AZ31" s="980" t="s">
        <v>557</v>
      </c>
      <c r="BA31" s="980"/>
      <c r="BB31" s="980"/>
      <c r="BC31" s="980"/>
      <c r="BD31" s="980"/>
      <c r="BE31" s="974" t="s">
        <v>399</v>
      </c>
      <c r="BF31" s="974"/>
      <c r="BG31" s="974"/>
      <c r="BH31" s="974"/>
      <c r="BI31" s="975"/>
      <c r="BJ31" s="220"/>
      <c r="BK31" s="220"/>
      <c r="BL31" s="220"/>
      <c r="BM31" s="220"/>
      <c r="BN31" s="220"/>
      <c r="BO31" s="228"/>
      <c r="BP31" s="228"/>
      <c r="BQ31" s="225">
        <v>25</v>
      </c>
      <c r="BR31" s="226"/>
      <c r="BS31" s="1000"/>
      <c r="BT31" s="1001"/>
      <c r="BU31" s="1001"/>
      <c r="BV31" s="1001"/>
      <c r="BW31" s="1001"/>
      <c r="BX31" s="1001"/>
      <c r="BY31" s="1001"/>
      <c r="BZ31" s="1001"/>
      <c r="CA31" s="1001"/>
      <c r="CB31" s="1001"/>
      <c r="CC31" s="1001"/>
      <c r="CD31" s="1001"/>
      <c r="CE31" s="1001"/>
      <c r="CF31" s="1001"/>
      <c r="CG31" s="1022"/>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29">
        <v>5</v>
      </c>
      <c r="B32" s="1039" t="s">
        <v>400</v>
      </c>
      <c r="C32" s="1040"/>
      <c r="D32" s="1040"/>
      <c r="E32" s="1040"/>
      <c r="F32" s="1040"/>
      <c r="G32" s="1040"/>
      <c r="H32" s="1040"/>
      <c r="I32" s="1040"/>
      <c r="J32" s="1040"/>
      <c r="K32" s="1040"/>
      <c r="L32" s="1040"/>
      <c r="M32" s="1040"/>
      <c r="N32" s="1040"/>
      <c r="O32" s="1040"/>
      <c r="P32" s="1041"/>
      <c r="Q32" s="1047">
        <v>791</v>
      </c>
      <c r="R32" s="1048"/>
      <c r="S32" s="1048"/>
      <c r="T32" s="1048"/>
      <c r="U32" s="1048"/>
      <c r="V32" s="1048">
        <v>721</v>
      </c>
      <c r="W32" s="1048"/>
      <c r="X32" s="1048"/>
      <c r="Y32" s="1048"/>
      <c r="Z32" s="1048"/>
      <c r="AA32" s="1048">
        <v>70</v>
      </c>
      <c r="AB32" s="1048"/>
      <c r="AC32" s="1048"/>
      <c r="AD32" s="1048"/>
      <c r="AE32" s="1049"/>
      <c r="AF32" s="1044">
        <v>3678</v>
      </c>
      <c r="AG32" s="1045"/>
      <c r="AH32" s="1045"/>
      <c r="AI32" s="1045"/>
      <c r="AJ32" s="1046"/>
      <c r="AK32" s="988">
        <v>130</v>
      </c>
      <c r="AL32" s="985"/>
      <c r="AM32" s="985"/>
      <c r="AN32" s="985"/>
      <c r="AO32" s="985"/>
      <c r="AP32" s="985">
        <v>739</v>
      </c>
      <c r="AQ32" s="985"/>
      <c r="AR32" s="985"/>
      <c r="AS32" s="985"/>
      <c r="AT32" s="985"/>
      <c r="AU32" s="985">
        <v>393</v>
      </c>
      <c r="AV32" s="985"/>
      <c r="AW32" s="985"/>
      <c r="AX32" s="985"/>
      <c r="AY32" s="985"/>
      <c r="AZ32" s="980" t="s">
        <v>557</v>
      </c>
      <c r="BA32" s="980"/>
      <c r="BB32" s="980"/>
      <c r="BC32" s="980"/>
      <c r="BD32" s="980"/>
      <c r="BE32" s="974" t="s">
        <v>399</v>
      </c>
      <c r="BF32" s="974"/>
      <c r="BG32" s="974"/>
      <c r="BH32" s="974"/>
      <c r="BI32" s="975"/>
      <c r="BJ32" s="220"/>
      <c r="BK32" s="220"/>
      <c r="BL32" s="220"/>
      <c r="BM32" s="220"/>
      <c r="BN32" s="220"/>
      <c r="BO32" s="228"/>
      <c r="BP32" s="228"/>
      <c r="BQ32" s="225">
        <v>26</v>
      </c>
      <c r="BR32" s="226"/>
      <c r="BS32" s="1000"/>
      <c r="BT32" s="1001"/>
      <c r="BU32" s="1001"/>
      <c r="BV32" s="1001"/>
      <c r="BW32" s="1001"/>
      <c r="BX32" s="1001"/>
      <c r="BY32" s="1001"/>
      <c r="BZ32" s="1001"/>
      <c r="CA32" s="1001"/>
      <c r="CB32" s="1001"/>
      <c r="CC32" s="1001"/>
      <c r="CD32" s="1001"/>
      <c r="CE32" s="1001"/>
      <c r="CF32" s="1001"/>
      <c r="CG32" s="1022"/>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29">
        <v>6</v>
      </c>
      <c r="B33" s="1039" t="s">
        <v>401</v>
      </c>
      <c r="C33" s="1040"/>
      <c r="D33" s="1040"/>
      <c r="E33" s="1040"/>
      <c r="F33" s="1040"/>
      <c r="G33" s="1040"/>
      <c r="H33" s="1040"/>
      <c r="I33" s="1040"/>
      <c r="J33" s="1040"/>
      <c r="K33" s="1040"/>
      <c r="L33" s="1040"/>
      <c r="M33" s="1040"/>
      <c r="N33" s="1040"/>
      <c r="O33" s="1040"/>
      <c r="P33" s="1041"/>
      <c r="Q33" s="1047">
        <v>17085</v>
      </c>
      <c r="R33" s="1048"/>
      <c r="S33" s="1048"/>
      <c r="T33" s="1048"/>
      <c r="U33" s="1048"/>
      <c r="V33" s="1048">
        <v>14615</v>
      </c>
      <c r="W33" s="1048"/>
      <c r="X33" s="1048"/>
      <c r="Y33" s="1048"/>
      <c r="Z33" s="1048"/>
      <c r="AA33" s="1048">
        <v>2470</v>
      </c>
      <c r="AB33" s="1048"/>
      <c r="AC33" s="1048"/>
      <c r="AD33" s="1048"/>
      <c r="AE33" s="1049"/>
      <c r="AF33" s="1044">
        <v>9519</v>
      </c>
      <c r="AG33" s="1045"/>
      <c r="AH33" s="1045"/>
      <c r="AI33" s="1045"/>
      <c r="AJ33" s="1046"/>
      <c r="AK33" s="988">
        <v>135</v>
      </c>
      <c r="AL33" s="985"/>
      <c r="AM33" s="985"/>
      <c r="AN33" s="985"/>
      <c r="AO33" s="985"/>
      <c r="AP33" s="985">
        <v>24157</v>
      </c>
      <c r="AQ33" s="985"/>
      <c r="AR33" s="985"/>
      <c r="AS33" s="985"/>
      <c r="AT33" s="985"/>
      <c r="AU33" s="985">
        <v>362</v>
      </c>
      <c r="AV33" s="985"/>
      <c r="AW33" s="985"/>
      <c r="AX33" s="985"/>
      <c r="AY33" s="985"/>
      <c r="AZ33" s="980" t="s">
        <v>557</v>
      </c>
      <c r="BA33" s="980"/>
      <c r="BB33" s="980"/>
      <c r="BC33" s="980"/>
      <c r="BD33" s="980"/>
      <c r="BE33" s="974" t="s">
        <v>399</v>
      </c>
      <c r="BF33" s="974"/>
      <c r="BG33" s="974"/>
      <c r="BH33" s="974"/>
      <c r="BI33" s="975"/>
      <c r="BJ33" s="220"/>
      <c r="BK33" s="220"/>
      <c r="BL33" s="220"/>
      <c r="BM33" s="220"/>
      <c r="BN33" s="220"/>
      <c r="BO33" s="228"/>
      <c r="BP33" s="228"/>
      <c r="BQ33" s="225">
        <v>27</v>
      </c>
      <c r="BR33" s="226"/>
      <c r="BS33" s="1000"/>
      <c r="BT33" s="1001"/>
      <c r="BU33" s="1001"/>
      <c r="BV33" s="1001"/>
      <c r="BW33" s="1001"/>
      <c r="BX33" s="1001"/>
      <c r="BY33" s="1001"/>
      <c r="BZ33" s="1001"/>
      <c r="CA33" s="1001"/>
      <c r="CB33" s="1001"/>
      <c r="CC33" s="1001"/>
      <c r="CD33" s="1001"/>
      <c r="CE33" s="1001"/>
      <c r="CF33" s="1001"/>
      <c r="CG33" s="1022"/>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29">
        <v>7</v>
      </c>
      <c r="B34" s="1039" t="s">
        <v>402</v>
      </c>
      <c r="C34" s="1040"/>
      <c r="D34" s="1040"/>
      <c r="E34" s="1040"/>
      <c r="F34" s="1040"/>
      <c r="G34" s="1040"/>
      <c r="H34" s="1040"/>
      <c r="I34" s="1040"/>
      <c r="J34" s="1040"/>
      <c r="K34" s="1040"/>
      <c r="L34" s="1040"/>
      <c r="M34" s="1040"/>
      <c r="N34" s="1040"/>
      <c r="O34" s="1040"/>
      <c r="P34" s="1041"/>
      <c r="Q34" s="1047">
        <v>304</v>
      </c>
      <c r="R34" s="1048"/>
      <c r="S34" s="1048"/>
      <c r="T34" s="1048"/>
      <c r="U34" s="1048"/>
      <c r="V34" s="1048">
        <v>352</v>
      </c>
      <c r="W34" s="1048"/>
      <c r="X34" s="1048"/>
      <c r="Y34" s="1048"/>
      <c r="Z34" s="1048"/>
      <c r="AA34" s="1048">
        <v>-48</v>
      </c>
      <c r="AB34" s="1048"/>
      <c r="AC34" s="1048"/>
      <c r="AD34" s="1048"/>
      <c r="AE34" s="1049"/>
      <c r="AF34" s="1044">
        <v>1149</v>
      </c>
      <c r="AG34" s="1045"/>
      <c r="AH34" s="1045"/>
      <c r="AI34" s="1045"/>
      <c r="AJ34" s="1046"/>
      <c r="AK34" s="988">
        <v>1</v>
      </c>
      <c r="AL34" s="985"/>
      <c r="AM34" s="985"/>
      <c r="AN34" s="985"/>
      <c r="AO34" s="985"/>
      <c r="AP34" s="985">
        <v>16</v>
      </c>
      <c r="AQ34" s="985"/>
      <c r="AR34" s="985"/>
      <c r="AS34" s="985"/>
      <c r="AT34" s="985"/>
      <c r="AU34" s="985">
        <v>1</v>
      </c>
      <c r="AV34" s="985"/>
      <c r="AW34" s="985"/>
      <c r="AX34" s="985"/>
      <c r="AY34" s="985"/>
      <c r="AZ34" s="980" t="s">
        <v>557</v>
      </c>
      <c r="BA34" s="980"/>
      <c r="BB34" s="980"/>
      <c r="BC34" s="980"/>
      <c r="BD34" s="980"/>
      <c r="BE34" s="974" t="s">
        <v>399</v>
      </c>
      <c r="BF34" s="974"/>
      <c r="BG34" s="974"/>
      <c r="BH34" s="974"/>
      <c r="BI34" s="975"/>
      <c r="BJ34" s="220"/>
      <c r="BK34" s="220"/>
      <c r="BL34" s="220"/>
      <c r="BM34" s="220"/>
      <c r="BN34" s="220"/>
      <c r="BO34" s="228"/>
      <c r="BP34" s="228"/>
      <c r="BQ34" s="225">
        <v>28</v>
      </c>
      <c r="BR34" s="226"/>
      <c r="BS34" s="1000"/>
      <c r="BT34" s="1001"/>
      <c r="BU34" s="1001"/>
      <c r="BV34" s="1001"/>
      <c r="BW34" s="1001"/>
      <c r="BX34" s="1001"/>
      <c r="BY34" s="1001"/>
      <c r="BZ34" s="1001"/>
      <c r="CA34" s="1001"/>
      <c r="CB34" s="1001"/>
      <c r="CC34" s="1001"/>
      <c r="CD34" s="1001"/>
      <c r="CE34" s="1001"/>
      <c r="CF34" s="1001"/>
      <c r="CG34" s="1022"/>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29">
        <v>8</v>
      </c>
      <c r="B35" s="1039" t="s">
        <v>403</v>
      </c>
      <c r="C35" s="1040"/>
      <c r="D35" s="1040"/>
      <c r="E35" s="1040"/>
      <c r="F35" s="1040"/>
      <c r="G35" s="1040"/>
      <c r="H35" s="1040"/>
      <c r="I35" s="1040"/>
      <c r="J35" s="1040"/>
      <c r="K35" s="1040"/>
      <c r="L35" s="1040"/>
      <c r="M35" s="1040"/>
      <c r="N35" s="1040"/>
      <c r="O35" s="1040"/>
      <c r="P35" s="1041"/>
      <c r="Q35" s="1047">
        <v>82</v>
      </c>
      <c r="R35" s="1048"/>
      <c r="S35" s="1048"/>
      <c r="T35" s="1048"/>
      <c r="U35" s="1048"/>
      <c r="V35" s="1048">
        <v>94</v>
      </c>
      <c r="W35" s="1048"/>
      <c r="X35" s="1048"/>
      <c r="Y35" s="1048"/>
      <c r="Z35" s="1048"/>
      <c r="AA35" s="1048">
        <v>-12</v>
      </c>
      <c r="AB35" s="1048"/>
      <c r="AC35" s="1048"/>
      <c r="AD35" s="1048"/>
      <c r="AE35" s="1049"/>
      <c r="AF35" s="1044" t="s">
        <v>122</v>
      </c>
      <c r="AG35" s="1045"/>
      <c r="AH35" s="1045"/>
      <c r="AI35" s="1045"/>
      <c r="AJ35" s="1046"/>
      <c r="AK35" s="988">
        <v>82</v>
      </c>
      <c r="AL35" s="985"/>
      <c r="AM35" s="985"/>
      <c r="AN35" s="985"/>
      <c r="AO35" s="985"/>
      <c r="AP35" s="985">
        <v>542</v>
      </c>
      <c r="AQ35" s="985"/>
      <c r="AR35" s="985"/>
      <c r="AS35" s="985"/>
      <c r="AT35" s="985"/>
      <c r="AU35" s="985">
        <v>534</v>
      </c>
      <c r="AV35" s="985"/>
      <c r="AW35" s="985"/>
      <c r="AX35" s="985"/>
      <c r="AY35" s="985"/>
      <c r="AZ35" s="980" t="s">
        <v>557</v>
      </c>
      <c r="BA35" s="980"/>
      <c r="BB35" s="980"/>
      <c r="BC35" s="980"/>
      <c r="BD35" s="980"/>
      <c r="BE35" s="974" t="s">
        <v>399</v>
      </c>
      <c r="BF35" s="974"/>
      <c r="BG35" s="974"/>
      <c r="BH35" s="974"/>
      <c r="BI35" s="975"/>
      <c r="BJ35" s="220"/>
      <c r="BK35" s="220"/>
      <c r="BL35" s="220"/>
      <c r="BM35" s="220"/>
      <c r="BN35" s="220"/>
      <c r="BO35" s="228"/>
      <c r="BP35" s="228"/>
      <c r="BQ35" s="225">
        <v>29</v>
      </c>
      <c r="BR35" s="226"/>
      <c r="BS35" s="1000"/>
      <c r="BT35" s="1001"/>
      <c r="BU35" s="1001"/>
      <c r="BV35" s="1001"/>
      <c r="BW35" s="1001"/>
      <c r="BX35" s="1001"/>
      <c r="BY35" s="1001"/>
      <c r="BZ35" s="1001"/>
      <c r="CA35" s="1001"/>
      <c r="CB35" s="1001"/>
      <c r="CC35" s="1001"/>
      <c r="CD35" s="1001"/>
      <c r="CE35" s="1001"/>
      <c r="CF35" s="1001"/>
      <c r="CG35" s="1022"/>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29">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1050"/>
      <c r="AL36" s="973"/>
      <c r="AM36" s="973"/>
      <c r="AN36" s="973"/>
      <c r="AO36" s="973"/>
      <c r="AP36" s="973"/>
      <c r="AQ36" s="973"/>
      <c r="AR36" s="973"/>
      <c r="AS36" s="973"/>
      <c r="AT36" s="973"/>
      <c r="AU36" s="973"/>
      <c r="AV36" s="973"/>
      <c r="AW36" s="973"/>
      <c r="AX36" s="973"/>
      <c r="AY36" s="973"/>
      <c r="AZ36" s="1051"/>
      <c r="BA36" s="1051"/>
      <c r="BB36" s="1051"/>
      <c r="BC36" s="1051"/>
      <c r="BD36" s="1051"/>
      <c r="BE36" s="974"/>
      <c r="BF36" s="974"/>
      <c r="BG36" s="974"/>
      <c r="BH36" s="974"/>
      <c r="BI36" s="975"/>
      <c r="BJ36" s="220"/>
      <c r="BK36" s="220"/>
      <c r="BL36" s="220"/>
      <c r="BM36" s="220"/>
      <c r="BN36" s="220"/>
      <c r="BO36" s="228"/>
      <c r="BP36" s="228"/>
      <c r="BQ36" s="225">
        <v>30</v>
      </c>
      <c r="BR36" s="226"/>
      <c r="BS36" s="1000"/>
      <c r="BT36" s="1001"/>
      <c r="BU36" s="1001"/>
      <c r="BV36" s="1001"/>
      <c r="BW36" s="1001"/>
      <c r="BX36" s="1001"/>
      <c r="BY36" s="1001"/>
      <c r="BZ36" s="1001"/>
      <c r="CA36" s="1001"/>
      <c r="CB36" s="1001"/>
      <c r="CC36" s="1001"/>
      <c r="CD36" s="1001"/>
      <c r="CE36" s="1001"/>
      <c r="CF36" s="1001"/>
      <c r="CG36" s="1022"/>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29">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8"/>
      <c r="AL37" s="985"/>
      <c r="AM37" s="985"/>
      <c r="AN37" s="985"/>
      <c r="AO37" s="985"/>
      <c r="AP37" s="985"/>
      <c r="AQ37" s="985"/>
      <c r="AR37" s="985"/>
      <c r="AS37" s="985"/>
      <c r="AT37" s="985"/>
      <c r="AU37" s="985"/>
      <c r="AV37" s="985"/>
      <c r="AW37" s="985"/>
      <c r="AX37" s="985"/>
      <c r="AY37" s="985"/>
      <c r="AZ37" s="1051"/>
      <c r="BA37" s="1051"/>
      <c r="BB37" s="1051"/>
      <c r="BC37" s="1051"/>
      <c r="BD37" s="1051"/>
      <c r="BE37" s="974"/>
      <c r="BF37" s="974"/>
      <c r="BG37" s="974"/>
      <c r="BH37" s="974"/>
      <c r="BI37" s="975"/>
      <c r="BJ37" s="220"/>
      <c r="BK37" s="220"/>
      <c r="BL37" s="220"/>
      <c r="BM37" s="220"/>
      <c r="BN37" s="220"/>
      <c r="BO37" s="228"/>
      <c r="BP37" s="228"/>
      <c r="BQ37" s="225">
        <v>31</v>
      </c>
      <c r="BR37" s="226"/>
      <c r="BS37" s="1000"/>
      <c r="BT37" s="1001"/>
      <c r="BU37" s="1001"/>
      <c r="BV37" s="1001"/>
      <c r="BW37" s="1001"/>
      <c r="BX37" s="1001"/>
      <c r="BY37" s="1001"/>
      <c r="BZ37" s="1001"/>
      <c r="CA37" s="1001"/>
      <c r="CB37" s="1001"/>
      <c r="CC37" s="1001"/>
      <c r="CD37" s="1001"/>
      <c r="CE37" s="1001"/>
      <c r="CF37" s="1001"/>
      <c r="CG37" s="1022"/>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29">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8"/>
      <c r="AL38" s="985"/>
      <c r="AM38" s="985"/>
      <c r="AN38" s="985"/>
      <c r="AO38" s="985"/>
      <c r="AP38" s="985"/>
      <c r="AQ38" s="985"/>
      <c r="AR38" s="985"/>
      <c r="AS38" s="985"/>
      <c r="AT38" s="985"/>
      <c r="AU38" s="985"/>
      <c r="AV38" s="985"/>
      <c r="AW38" s="985"/>
      <c r="AX38" s="985"/>
      <c r="AY38" s="985"/>
      <c r="AZ38" s="1051"/>
      <c r="BA38" s="1051"/>
      <c r="BB38" s="1051"/>
      <c r="BC38" s="1051"/>
      <c r="BD38" s="1051"/>
      <c r="BE38" s="974"/>
      <c r="BF38" s="974"/>
      <c r="BG38" s="974"/>
      <c r="BH38" s="974"/>
      <c r="BI38" s="975"/>
      <c r="BJ38" s="220"/>
      <c r="BK38" s="220"/>
      <c r="BL38" s="220"/>
      <c r="BM38" s="220"/>
      <c r="BN38" s="220"/>
      <c r="BO38" s="228"/>
      <c r="BP38" s="228"/>
      <c r="BQ38" s="225">
        <v>32</v>
      </c>
      <c r="BR38" s="226"/>
      <c r="BS38" s="1000"/>
      <c r="BT38" s="1001"/>
      <c r="BU38" s="1001"/>
      <c r="BV38" s="1001"/>
      <c r="BW38" s="1001"/>
      <c r="BX38" s="1001"/>
      <c r="BY38" s="1001"/>
      <c r="BZ38" s="1001"/>
      <c r="CA38" s="1001"/>
      <c r="CB38" s="1001"/>
      <c r="CC38" s="1001"/>
      <c r="CD38" s="1001"/>
      <c r="CE38" s="1001"/>
      <c r="CF38" s="1001"/>
      <c r="CG38" s="1022"/>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29">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8"/>
      <c r="AL39" s="985"/>
      <c r="AM39" s="985"/>
      <c r="AN39" s="985"/>
      <c r="AO39" s="985"/>
      <c r="AP39" s="985"/>
      <c r="AQ39" s="985"/>
      <c r="AR39" s="985"/>
      <c r="AS39" s="985"/>
      <c r="AT39" s="985"/>
      <c r="AU39" s="985"/>
      <c r="AV39" s="985"/>
      <c r="AW39" s="985"/>
      <c r="AX39" s="985"/>
      <c r="AY39" s="985"/>
      <c r="AZ39" s="1051"/>
      <c r="BA39" s="1051"/>
      <c r="BB39" s="1051"/>
      <c r="BC39" s="1051"/>
      <c r="BD39" s="1051"/>
      <c r="BE39" s="974"/>
      <c r="BF39" s="974"/>
      <c r="BG39" s="974"/>
      <c r="BH39" s="974"/>
      <c r="BI39" s="975"/>
      <c r="BJ39" s="220"/>
      <c r="BK39" s="220"/>
      <c r="BL39" s="220"/>
      <c r="BM39" s="220"/>
      <c r="BN39" s="220"/>
      <c r="BO39" s="228"/>
      <c r="BP39" s="228"/>
      <c r="BQ39" s="225">
        <v>33</v>
      </c>
      <c r="BR39" s="226"/>
      <c r="BS39" s="1000"/>
      <c r="BT39" s="1001"/>
      <c r="BU39" s="1001"/>
      <c r="BV39" s="1001"/>
      <c r="BW39" s="1001"/>
      <c r="BX39" s="1001"/>
      <c r="BY39" s="1001"/>
      <c r="BZ39" s="1001"/>
      <c r="CA39" s="1001"/>
      <c r="CB39" s="1001"/>
      <c r="CC39" s="1001"/>
      <c r="CD39" s="1001"/>
      <c r="CE39" s="1001"/>
      <c r="CF39" s="1001"/>
      <c r="CG39" s="1022"/>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5">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8"/>
      <c r="AL40" s="985"/>
      <c r="AM40" s="985"/>
      <c r="AN40" s="985"/>
      <c r="AO40" s="985"/>
      <c r="AP40" s="985"/>
      <c r="AQ40" s="985"/>
      <c r="AR40" s="985"/>
      <c r="AS40" s="985"/>
      <c r="AT40" s="985"/>
      <c r="AU40" s="985"/>
      <c r="AV40" s="985"/>
      <c r="AW40" s="985"/>
      <c r="AX40" s="985"/>
      <c r="AY40" s="985"/>
      <c r="AZ40" s="1051"/>
      <c r="BA40" s="1051"/>
      <c r="BB40" s="1051"/>
      <c r="BC40" s="1051"/>
      <c r="BD40" s="1051"/>
      <c r="BE40" s="974"/>
      <c r="BF40" s="974"/>
      <c r="BG40" s="974"/>
      <c r="BH40" s="974"/>
      <c r="BI40" s="975"/>
      <c r="BJ40" s="220"/>
      <c r="BK40" s="220"/>
      <c r="BL40" s="220"/>
      <c r="BM40" s="220"/>
      <c r="BN40" s="220"/>
      <c r="BO40" s="228"/>
      <c r="BP40" s="228"/>
      <c r="BQ40" s="225">
        <v>34</v>
      </c>
      <c r="BR40" s="226"/>
      <c r="BS40" s="1000"/>
      <c r="BT40" s="1001"/>
      <c r="BU40" s="1001"/>
      <c r="BV40" s="1001"/>
      <c r="BW40" s="1001"/>
      <c r="BX40" s="1001"/>
      <c r="BY40" s="1001"/>
      <c r="BZ40" s="1001"/>
      <c r="CA40" s="1001"/>
      <c r="CB40" s="1001"/>
      <c r="CC40" s="1001"/>
      <c r="CD40" s="1001"/>
      <c r="CE40" s="1001"/>
      <c r="CF40" s="1001"/>
      <c r="CG40" s="1022"/>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5">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8"/>
      <c r="AL41" s="985"/>
      <c r="AM41" s="985"/>
      <c r="AN41" s="985"/>
      <c r="AO41" s="985"/>
      <c r="AP41" s="985"/>
      <c r="AQ41" s="985"/>
      <c r="AR41" s="985"/>
      <c r="AS41" s="985"/>
      <c r="AT41" s="985"/>
      <c r="AU41" s="985"/>
      <c r="AV41" s="985"/>
      <c r="AW41" s="985"/>
      <c r="AX41" s="985"/>
      <c r="AY41" s="985"/>
      <c r="AZ41" s="1051"/>
      <c r="BA41" s="1051"/>
      <c r="BB41" s="1051"/>
      <c r="BC41" s="1051"/>
      <c r="BD41" s="1051"/>
      <c r="BE41" s="974"/>
      <c r="BF41" s="974"/>
      <c r="BG41" s="974"/>
      <c r="BH41" s="974"/>
      <c r="BI41" s="975"/>
      <c r="BJ41" s="220"/>
      <c r="BK41" s="220"/>
      <c r="BL41" s="220"/>
      <c r="BM41" s="220"/>
      <c r="BN41" s="220"/>
      <c r="BO41" s="228"/>
      <c r="BP41" s="228"/>
      <c r="BQ41" s="225">
        <v>35</v>
      </c>
      <c r="BR41" s="226"/>
      <c r="BS41" s="1000"/>
      <c r="BT41" s="1001"/>
      <c r="BU41" s="1001"/>
      <c r="BV41" s="1001"/>
      <c r="BW41" s="1001"/>
      <c r="BX41" s="1001"/>
      <c r="BY41" s="1001"/>
      <c r="BZ41" s="1001"/>
      <c r="CA41" s="1001"/>
      <c r="CB41" s="1001"/>
      <c r="CC41" s="1001"/>
      <c r="CD41" s="1001"/>
      <c r="CE41" s="1001"/>
      <c r="CF41" s="1001"/>
      <c r="CG41" s="1022"/>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5">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1050"/>
      <c r="AL42" s="973"/>
      <c r="AM42" s="973"/>
      <c r="AN42" s="973"/>
      <c r="AO42" s="973"/>
      <c r="AP42" s="973"/>
      <c r="AQ42" s="973"/>
      <c r="AR42" s="973"/>
      <c r="AS42" s="973"/>
      <c r="AT42" s="973"/>
      <c r="AU42" s="973"/>
      <c r="AV42" s="973"/>
      <c r="AW42" s="973"/>
      <c r="AX42" s="973"/>
      <c r="AY42" s="973"/>
      <c r="AZ42" s="1051"/>
      <c r="BA42" s="1051"/>
      <c r="BB42" s="1051"/>
      <c r="BC42" s="1051"/>
      <c r="BD42" s="1051"/>
      <c r="BE42" s="974"/>
      <c r="BF42" s="974"/>
      <c r="BG42" s="974"/>
      <c r="BH42" s="974"/>
      <c r="BI42" s="975"/>
      <c r="BJ42" s="220"/>
      <c r="BK42" s="220"/>
      <c r="BL42" s="220"/>
      <c r="BM42" s="220"/>
      <c r="BN42" s="220"/>
      <c r="BO42" s="228"/>
      <c r="BP42" s="228"/>
      <c r="BQ42" s="225">
        <v>36</v>
      </c>
      <c r="BR42" s="226"/>
      <c r="BS42" s="1000"/>
      <c r="BT42" s="1001"/>
      <c r="BU42" s="1001"/>
      <c r="BV42" s="1001"/>
      <c r="BW42" s="1001"/>
      <c r="BX42" s="1001"/>
      <c r="BY42" s="1001"/>
      <c r="BZ42" s="1001"/>
      <c r="CA42" s="1001"/>
      <c r="CB42" s="1001"/>
      <c r="CC42" s="1001"/>
      <c r="CD42" s="1001"/>
      <c r="CE42" s="1001"/>
      <c r="CF42" s="1001"/>
      <c r="CG42" s="1022"/>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5">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1050"/>
      <c r="AL43" s="973"/>
      <c r="AM43" s="973"/>
      <c r="AN43" s="973"/>
      <c r="AO43" s="973"/>
      <c r="AP43" s="973"/>
      <c r="AQ43" s="973"/>
      <c r="AR43" s="973"/>
      <c r="AS43" s="973"/>
      <c r="AT43" s="973"/>
      <c r="AU43" s="973"/>
      <c r="AV43" s="973"/>
      <c r="AW43" s="973"/>
      <c r="AX43" s="973"/>
      <c r="AY43" s="973"/>
      <c r="AZ43" s="1051"/>
      <c r="BA43" s="1051"/>
      <c r="BB43" s="1051"/>
      <c r="BC43" s="1051"/>
      <c r="BD43" s="1051"/>
      <c r="BE43" s="974"/>
      <c r="BF43" s="974"/>
      <c r="BG43" s="974"/>
      <c r="BH43" s="974"/>
      <c r="BI43" s="975"/>
      <c r="BJ43" s="220"/>
      <c r="BK43" s="220"/>
      <c r="BL43" s="220"/>
      <c r="BM43" s="220"/>
      <c r="BN43" s="220"/>
      <c r="BO43" s="228"/>
      <c r="BP43" s="228"/>
      <c r="BQ43" s="225">
        <v>37</v>
      </c>
      <c r="BR43" s="226"/>
      <c r="BS43" s="1000"/>
      <c r="BT43" s="1001"/>
      <c r="BU43" s="1001"/>
      <c r="BV43" s="1001"/>
      <c r="BW43" s="1001"/>
      <c r="BX43" s="1001"/>
      <c r="BY43" s="1001"/>
      <c r="BZ43" s="1001"/>
      <c r="CA43" s="1001"/>
      <c r="CB43" s="1001"/>
      <c r="CC43" s="1001"/>
      <c r="CD43" s="1001"/>
      <c r="CE43" s="1001"/>
      <c r="CF43" s="1001"/>
      <c r="CG43" s="1022"/>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5">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1050"/>
      <c r="AL44" s="973"/>
      <c r="AM44" s="973"/>
      <c r="AN44" s="973"/>
      <c r="AO44" s="973"/>
      <c r="AP44" s="973"/>
      <c r="AQ44" s="973"/>
      <c r="AR44" s="973"/>
      <c r="AS44" s="973"/>
      <c r="AT44" s="973"/>
      <c r="AU44" s="973"/>
      <c r="AV44" s="973"/>
      <c r="AW44" s="973"/>
      <c r="AX44" s="973"/>
      <c r="AY44" s="973"/>
      <c r="AZ44" s="1051"/>
      <c r="BA44" s="1051"/>
      <c r="BB44" s="1051"/>
      <c r="BC44" s="1051"/>
      <c r="BD44" s="1051"/>
      <c r="BE44" s="974"/>
      <c r="BF44" s="974"/>
      <c r="BG44" s="974"/>
      <c r="BH44" s="974"/>
      <c r="BI44" s="975"/>
      <c r="BJ44" s="220"/>
      <c r="BK44" s="220"/>
      <c r="BL44" s="220"/>
      <c r="BM44" s="220"/>
      <c r="BN44" s="220"/>
      <c r="BO44" s="228"/>
      <c r="BP44" s="228"/>
      <c r="BQ44" s="225">
        <v>38</v>
      </c>
      <c r="BR44" s="226"/>
      <c r="BS44" s="1000"/>
      <c r="BT44" s="1001"/>
      <c r="BU44" s="1001"/>
      <c r="BV44" s="1001"/>
      <c r="BW44" s="1001"/>
      <c r="BX44" s="1001"/>
      <c r="BY44" s="1001"/>
      <c r="BZ44" s="1001"/>
      <c r="CA44" s="1001"/>
      <c r="CB44" s="1001"/>
      <c r="CC44" s="1001"/>
      <c r="CD44" s="1001"/>
      <c r="CE44" s="1001"/>
      <c r="CF44" s="1001"/>
      <c r="CG44" s="1022"/>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5">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1050"/>
      <c r="AL45" s="973"/>
      <c r="AM45" s="973"/>
      <c r="AN45" s="973"/>
      <c r="AO45" s="973"/>
      <c r="AP45" s="973"/>
      <c r="AQ45" s="973"/>
      <c r="AR45" s="973"/>
      <c r="AS45" s="973"/>
      <c r="AT45" s="973"/>
      <c r="AU45" s="973"/>
      <c r="AV45" s="973"/>
      <c r="AW45" s="973"/>
      <c r="AX45" s="973"/>
      <c r="AY45" s="973"/>
      <c r="AZ45" s="1051"/>
      <c r="BA45" s="1051"/>
      <c r="BB45" s="1051"/>
      <c r="BC45" s="1051"/>
      <c r="BD45" s="1051"/>
      <c r="BE45" s="974"/>
      <c r="BF45" s="974"/>
      <c r="BG45" s="974"/>
      <c r="BH45" s="974"/>
      <c r="BI45" s="975"/>
      <c r="BJ45" s="220"/>
      <c r="BK45" s="220"/>
      <c r="BL45" s="220"/>
      <c r="BM45" s="220"/>
      <c r="BN45" s="220"/>
      <c r="BO45" s="228"/>
      <c r="BP45" s="228"/>
      <c r="BQ45" s="225">
        <v>39</v>
      </c>
      <c r="BR45" s="226"/>
      <c r="BS45" s="1000"/>
      <c r="BT45" s="1001"/>
      <c r="BU45" s="1001"/>
      <c r="BV45" s="1001"/>
      <c r="BW45" s="1001"/>
      <c r="BX45" s="1001"/>
      <c r="BY45" s="1001"/>
      <c r="BZ45" s="1001"/>
      <c r="CA45" s="1001"/>
      <c r="CB45" s="1001"/>
      <c r="CC45" s="1001"/>
      <c r="CD45" s="1001"/>
      <c r="CE45" s="1001"/>
      <c r="CF45" s="1001"/>
      <c r="CG45" s="1022"/>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5">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1050"/>
      <c r="AL46" s="973"/>
      <c r="AM46" s="973"/>
      <c r="AN46" s="973"/>
      <c r="AO46" s="973"/>
      <c r="AP46" s="973"/>
      <c r="AQ46" s="973"/>
      <c r="AR46" s="973"/>
      <c r="AS46" s="973"/>
      <c r="AT46" s="973"/>
      <c r="AU46" s="973"/>
      <c r="AV46" s="973"/>
      <c r="AW46" s="973"/>
      <c r="AX46" s="973"/>
      <c r="AY46" s="973"/>
      <c r="AZ46" s="1051"/>
      <c r="BA46" s="1051"/>
      <c r="BB46" s="1051"/>
      <c r="BC46" s="1051"/>
      <c r="BD46" s="1051"/>
      <c r="BE46" s="974"/>
      <c r="BF46" s="974"/>
      <c r="BG46" s="974"/>
      <c r="BH46" s="974"/>
      <c r="BI46" s="975"/>
      <c r="BJ46" s="220"/>
      <c r="BK46" s="220"/>
      <c r="BL46" s="220"/>
      <c r="BM46" s="220"/>
      <c r="BN46" s="220"/>
      <c r="BO46" s="228"/>
      <c r="BP46" s="228"/>
      <c r="BQ46" s="225">
        <v>40</v>
      </c>
      <c r="BR46" s="226"/>
      <c r="BS46" s="1000"/>
      <c r="BT46" s="1001"/>
      <c r="BU46" s="1001"/>
      <c r="BV46" s="1001"/>
      <c r="BW46" s="1001"/>
      <c r="BX46" s="1001"/>
      <c r="BY46" s="1001"/>
      <c r="BZ46" s="1001"/>
      <c r="CA46" s="1001"/>
      <c r="CB46" s="1001"/>
      <c r="CC46" s="1001"/>
      <c r="CD46" s="1001"/>
      <c r="CE46" s="1001"/>
      <c r="CF46" s="1001"/>
      <c r="CG46" s="1022"/>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5">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1050"/>
      <c r="AL47" s="973"/>
      <c r="AM47" s="973"/>
      <c r="AN47" s="973"/>
      <c r="AO47" s="973"/>
      <c r="AP47" s="973"/>
      <c r="AQ47" s="973"/>
      <c r="AR47" s="973"/>
      <c r="AS47" s="973"/>
      <c r="AT47" s="973"/>
      <c r="AU47" s="973"/>
      <c r="AV47" s="973"/>
      <c r="AW47" s="973"/>
      <c r="AX47" s="973"/>
      <c r="AY47" s="973"/>
      <c r="AZ47" s="1051"/>
      <c r="BA47" s="1051"/>
      <c r="BB47" s="1051"/>
      <c r="BC47" s="1051"/>
      <c r="BD47" s="1051"/>
      <c r="BE47" s="974"/>
      <c r="BF47" s="974"/>
      <c r="BG47" s="974"/>
      <c r="BH47" s="974"/>
      <c r="BI47" s="975"/>
      <c r="BJ47" s="220"/>
      <c r="BK47" s="220"/>
      <c r="BL47" s="220"/>
      <c r="BM47" s="220"/>
      <c r="BN47" s="220"/>
      <c r="BO47" s="228"/>
      <c r="BP47" s="228"/>
      <c r="BQ47" s="225">
        <v>41</v>
      </c>
      <c r="BR47" s="226"/>
      <c r="BS47" s="1000"/>
      <c r="BT47" s="1001"/>
      <c r="BU47" s="1001"/>
      <c r="BV47" s="1001"/>
      <c r="BW47" s="1001"/>
      <c r="BX47" s="1001"/>
      <c r="BY47" s="1001"/>
      <c r="BZ47" s="1001"/>
      <c r="CA47" s="1001"/>
      <c r="CB47" s="1001"/>
      <c r="CC47" s="1001"/>
      <c r="CD47" s="1001"/>
      <c r="CE47" s="1001"/>
      <c r="CF47" s="1001"/>
      <c r="CG47" s="1022"/>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5">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1050"/>
      <c r="AL48" s="973"/>
      <c r="AM48" s="973"/>
      <c r="AN48" s="973"/>
      <c r="AO48" s="973"/>
      <c r="AP48" s="973"/>
      <c r="AQ48" s="973"/>
      <c r="AR48" s="973"/>
      <c r="AS48" s="973"/>
      <c r="AT48" s="973"/>
      <c r="AU48" s="973"/>
      <c r="AV48" s="973"/>
      <c r="AW48" s="973"/>
      <c r="AX48" s="973"/>
      <c r="AY48" s="973"/>
      <c r="AZ48" s="1051"/>
      <c r="BA48" s="1051"/>
      <c r="BB48" s="1051"/>
      <c r="BC48" s="1051"/>
      <c r="BD48" s="1051"/>
      <c r="BE48" s="974"/>
      <c r="BF48" s="974"/>
      <c r="BG48" s="974"/>
      <c r="BH48" s="974"/>
      <c r="BI48" s="975"/>
      <c r="BJ48" s="220"/>
      <c r="BK48" s="220"/>
      <c r="BL48" s="220"/>
      <c r="BM48" s="220"/>
      <c r="BN48" s="220"/>
      <c r="BO48" s="228"/>
      <c r="BP48" s="228"/>
      <c r="BQ48" s="225">
        <v>42</v>
      </c>
      <c r="BR48" s="226"/>
      <c r="BS48" s="1000"/>
      <c r="BT48" s="1001"/>
      <c r="BU48" s="1001"/>
      <c r="BV48" s="1001"/>
      <c r="BW48" s="1001"/>
      <c r="BX48" s="1001"/>
      <c r="BY48" s="1001"/>
      <c r="BZ48" s="1001"/>
      <c r="CA48" s="1001"/>
      <c r="CB48" s="1001"/>
      <c r="CC48" s="1001"/>
      <c r="CD48" s="1001"/>
      <c r="CE48" s="1001"/>
      <c r="CF48" s="1001"/>
      <c r="CG48" s="1022"/>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5">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1050"/>
      <c r="AL49" s="973"/>
      <c r="AM49" s="973"/>
      <c r="AN49" s="973"/>
      <c r="AO49" s="973"/>
      <c r="AP49" s="973"/>
      <c r="AQ49" s="973"/>
      <c r="AR49" s="973"/>
      <c r="AS49" s="973"/>
      <c r="AT49" s="973"/>
      <c r="AU49" s="973"/>
      <c r="AV49" s="973"/>
      <c r="AW49" s="973"/>
      <c r="AX49" s="973"/>
      <c r="AY49" s="973"/>
      <c r="AZ49" s="1051"/>
      <c r="BA49" s="1051"/>
      <c r="BB49" s="1051"/>
      <c r="BC49" s="1051"/>
      <c r="BD49" s="1051"/>
      <c r="BE49" s="974"/>
      <c r="BF49" s="974"/>
      <c r="BG49" s="974"/>
      <c r="BH49" s="974"/>
      <c r="BI49" s="975"/>
      <c r="BJ49" s="220"/>
      <c r="BK49" s="220"/>
      <c r="BL49" s="220"/>
      <c r="BM49" s="220"/>
      <c r="BN49" s="220"/>
      <c r="BO49" s="228"/>
      <c r="BP49" s="228"/>
      <c r="BQ49" s="225">
        <v>43</v>
      </c>
      <c r="BR49" s="226"/>
      <c r="BS49" s="1000"/>
      <c r="BT49" s="1001"/>
      <c r="BU49" s="1001"/>
      <c r="BV49" s="1001"/>
      <c r="BW49" s="1001"/>
      <c r="BX49" s="1001"/>
      <c r="BY49" s="1001"/>
      <c r="BZ49" s="1001"/>
      <c r="CA49" s="1001"/>
      <c r="CB49" s="1001"/>
      <c r="CC49" s="1001"/>
      <c r="CD49" s="1001"/>
      <c r="CE49" s="1001"/>
      <c r="CF49" s="1001"/>
      <c r="CG49" s="1022"/>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5">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74"/>
      <c r="BF50" s="974"/>
      <c r="BG50" s="974"/>
      <c r="BH50" s="974"/>
      <c r="BI50" s="975"/>
      <c r="BJ50" s="220"/>
      <c r="BK50" s="220"/>
      <c r="BL50" s="220"/>
      <c r="BM50" s="220"/>
      <c r="BN50" s="220"/>
      <c r="BO50" s="228"/>
      <c r="BP50" s="228"/>
      <c r="BQ50" s="225">
        <v>44</v>
      </c>
      <c r="BR50" s="226"/>
      <c r="BS50" s="1000"/>
      <c r="BT50" s="1001"/>
      <c r="BU50" s="1001"/>
      <c r="BV50" s="1001"/>
      <c r="BW50" s="1001"/>
      <c r="BX50" s="1001"/>
      <c r="BY50" s="1001"/>
      <c r="BZ50" s="1001"/>
      <c r="CA50" s="1001"/>
      <c r="CB50" s="1001"/>
      <c r="CC50" s="1001"/>
      <c r="CD50" s="1001"/>
      <c r="CE50" s="1001"/>
      <c r="CF50" s="1001"/>
      <c r="CG50" s="1022"/>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5">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74"/>
      <c r="BF51" s="974"/>
      <c r="BG51" s="974"/>
      <c r="BH51" s="974"/>
      <c r="BI51" s="975"/>
      <c r="BJ51" s="220"/>
      <c r="BK51" s="220"/>
      <c r="BL51" s="220"/>
      <c r="BM51" s="220"/>
      <c r="BN51" s="220"/>
      <c r="BO51" s="228"/>
      <c r="BP51" s="228"/>
      <c r="BQ51" s="225">
        <v>45</v>
      </c>
      <c r="BR51" s="226"/>
      <c r="BS51" s="1000"/>
      <c r="BT51" s="1001"/>
      <c r="BU51" s="1001"/>
      <c r="BV51" s="1001"/>
      <c r="BW51" s="1001"/>
      <c r="BX51" s="1001"/>
      <c r="BY51" s="1001"/>
      <c r="BZ51" s="1001"/>
      <c r="CA51" s="1001"/>
      <c r="CB51" s="1001"/>
      <c r="CC51" s="1001"/>
      <c r="CD51" s="1001"/>
      <c r="CE51" s="1001"/>
      <c r="CF51" s="1001"/>
      <c r="CG51" s="1022"/>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5">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74"/>
      <c r="BF52" s="974"/>
      <c r="BG52" s="974"/>
      <c r="BH52" s="974"/>
      <c r="BI52" s="975"/>
      <c r="BJ52" s="220"/>
      <c r="BK52" s="220"/>
      <c r="BL52" s="220"/>
      <c r="BM52" s="220"/>
      <c r="BN52" s="220"/>
      <c r="BO52" s="228"/>
      <c r="BP52" s="228"/>
      <c r="BQ52" s="225">
        <v>46</v>
      </c>
      <c r="BR52" s="226"/>
      <c r="BS52" s="1000"/>
      <c r="BT52" s="1001"/>
      <c r="BU52" s="1001"/>
      <c r="BV52" s="1001"/>
      <c r="BW52" s="1001"/>
      <c r="BX52" s="1001"/>
      <c r="BY52" s="1001"/>
      <c r="BZ52" s="1001"/>
      <c r="CA52" s="1001"/>
      <c r="CB52" s="1001"/>
      <c r="CC52" s="1001"/>
      <c r="CD52" s="1001"/>
      <c r="CE52" s="1001"/>
      <c r="CF52" s="1001"/>
      <c r="CG52" s="1022"/>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5">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74"/>
      <c r="BF53" s="974"/>
      <c r="BG53" s="974"/>
      <c r="BH53" s="974"/>
      <c r="BI53" s="975"/>
      <c r="BJ53" s="220"/>
      <c r="BK53" s="220"/>
      <c r="BL53" s="220"/>
      <c r="BM53" s="220"/>
      <c r="BN53" s="220"/>
      <c r="BO53" s="228"/>
      <c r="BP53" s="228"/>
      <c r="BQ53" s="225">
        <v>47</v>
      </c>
      <c r="BR53" s="226"/>
      <c r="BS53" s="1000"/>
      <c r="BT53" s="1001"/>
      <c r="BU53" s="1001"/>
      <c r="BV53" s="1001"/>
      <c r="BW53" s="1001"/>
      <c r="BX53" s="1001"/>
      <c r="BY53" s="1001"/>
      <c r="BZ53" s="1001"/>
      <c r="CA53" s="1001"/>
      <c r="CB53" s="1001"/>
      <c r="CC53" s="1001"/>
      <c r="CD53" s="1001"/>
      <c r="CE53" s="1001"/>
      <c r="CF53" s="1001"/>
      <c r="CG53" s="1022"/>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5">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74"/>
      <c r="BF54" s="974"/>
      <c r="BG54" s="974"/>
      <c r="BH54" s="974"/>
      <c r="BI54" s="975"/>
      <c r="BJ54" s="220"/>
      <c r="BK54" s="220"/>
      <c r="BL54" s="220"/>
      <c r="BM54" s="220"/>
      <c r="BN54" s="220"/>
      <c r="BO54" s="228"/>
      <c r="BP54" s="228"/>
      <c r="BQ54" s="225">
        <v>48</v>
      </c>
      <c r="BR54" s="226"/>
      <c r="BS54" s="1000"/>
      <c r="BT54" s="1001"/>
      <c r="BU54" s="1001"/>
      <c r="BV54" s="1001"/>
      <c r="BW54" s="1001"/>
      <c r="BX54" s="1001"/>
      <c r="BY54" s="1001"/>
      <c r="BZ54" s="1001"/>
      <c r="CA54" s="1001"/>
      <c r="CB54" s="1001"/>
      <c r="CC54" s="1001"/>
      <c r="CD54" s="1001"/>
      <c r="CE54" s="1001"/>
      <c r="CF54" s="1001"/>
      <c r="CG54" s="1022"/>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5">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74"/>
      <c r="BF55" s="974"/>
      <c r="BG55" s="974"/>
      <c r="BH55" s="974"/>
      <c r="BI55" s="975"/>
      <c r="BJ55" s="220"/>
      <c r="BK55" s="220"/>
      <c r="BL55" s="220"/>
      <c r="BM55" s="220"/>
      <c r="BN55" s="220"/>
      <c r="BO55" s="228"/>
      <c r="BP55" s="228"/>
      <c r="BQ55" s="225">
        <v>49</v>
      </c>
      <c r="BR55" s="226"/>
      <c r="BS55" s="1000"/>
      <c r="BT55" s="1001"/>
      <c r="BU55" s="1001"/>
      <c r="BV55" s="1001"/>
      <c r="BW55" s="1001"/>
      <c r="BX55" s="1001"/>
      <c r="BY55" s="1001"/>
      <c r="BZ55" s="1001"/>
      <c r="CA55" s="1001"/>
      <c r="CB55" s="1001"/>
      <c r="CC55" s="1001"/>
      <c r="CD55" s="1001"/>
      <c r="CE55" s="1001"/>
      <c r="CF55" s="1001"/>
      <c r="CG55" s="1022"/>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5">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74"/>
      <c r="BF56" s="974"/>
      <c r="BG56" s="974"/>
      <c r="BH56" s="974"/>
      <c r="BI56" s="975"/>
      <c r="BJ56" s="220"/>
      <c r="BK56" s="220"/>
      <c r="BL56" s="220"/>
      <c r="BM56" s="220"/>
      <c r="BN56" s="220"/>
      <c r="BO56" s="228"/>
      <c r="BP56" s="228"/>
      <c r="BQ56" s="225">
        <v>50</v>
      </c>
      <c r="BR56" s="226"/>
      <c r="BS56" s="1000"/>
      <c r="BT56" s="1001"/>
      <c r="BU56" s="1001"/>
      <c r="BV56" s="1001"/>
      <c r="BW56" s="1001"/>
      <c r="BX56" s="1001"/>
      <c r="BY56" s="1001"/>
      <c r="BZ56" s="1001"/>
      <c r="CA56" s="1001"/>
      <c r="CB56" s="1001"/>
      <c r="CC56" s="1001"/>
      <c r="CD56" s="1001"/>
      <c r="CE56" s="1001"/>
      <c r="CF56" s="1001"/>
      <c r="CG56" s="1022"/>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5">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74"/>
      <c r="BF57" s="974"/>
      <c r="BG57" s="974"/>
      <c r="BH57" s="974"/>
      <c r="BI57" s="975"/>
      <c r="BJ57" s="220"/>
      <c r="BK57" s="220"/>
      <c r="BL57" s="220"/>
      <c r="BM57" s="220"/>
      <c r="BN57" s="220"/>
      <c r="BO57" s="228"/>
      <c r="BP57" s="228"/>
      <c r="BQ57" s="225">
        <v>51</v>
      </c>
      <c r="BR57" s="226"/>
      <c r="BS57" s="1000"/>
      <c r="BT57" s="1001"/>
      <c r="BU57" s="1001"/>
      <c r="BV57" s="1001"/>
      <c r="BW57" s="1001"/>
      <c r="BX57" s="1001"/>
      <c r="BY57" s="1001"/>
      <c r="BZ57" s="1001"/>
      <c r="CA57" s="1001"/>
      <c r="CB57" s="1001"/>
      <c r="CC57" s="1001"/>
      <c r="CD57" s="1001"/>
      <c r="CE57" s="1001"/>
      <c r="CF57" s="1001"/>
      <c r="CG57" s="1022"/>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5">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74"/>
      <c r="BF58" s="974"/>
      <c r="BG58" s="974"/>
      <c r="BH58" s="974"/>
      <c r="BI58" s="975"/>
      <c r="BJ58" s="220"/>
      <c r="BK58" s="220"/>
      <c r="BL58" s="220"/>
      <c r="BM58" s="220"/>
      <c r="BN58" s="220"/>
      <c r="BO58" s="228"/>
      <c r="BP58" s="228"/>
      <c r="BQ58" s="225">
        <v>52</v>
      </c>
      <c r="BR58" s="226"/>
      <c r="BS58" s="1000"/>
      <c r="BT58" s="1001"/>
      <c r="BU58" s="1001"/>
      <c r="BV58" s="1001"/>
      <c r="BW58" s="1001"/>
      <c r="BX58" s="1001"/>
      <c r="BY58" s="1001"/>
      <c r="BZ58" s="1001"/>
      <c r="CA58" s="1001"/>
      <c r="CB58" s="1001"/>
      <c r="CC58" s="1001"/>
      <c r="CD58" s="1001"/>
      <c r="CE58" s="1001"/>
      <c r="CF58" s="1001"/>
      <c r="CG58" s="1022"/>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5">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74"/>
      <c r="BF59" s="974"/>
      <c r="BG59" s="974"/>
      <c r="BH59" s="974"/>
      <c r="BI59" s="975"/>
      <c r="BJ59" s="220"/>
      <c r="BK59" s="220"/>
      <c r="BL59" s="220"/>
      <c r="BM59" s="220"/>
      <c r="BN59" s="220"/>
      <c r="BO59" s="228"/>
      <c r="BP59" s="228"/>
      <c r="BQ59" s="225">
        <v>53</v>
      </c>
      <c r="BR59" s="226"/>
      <c r="BS59" s="1000"/>
      <c r="BT59" s="1001"/>
      <c r="BU59" s="1001"/>
      <c r="BV59" s="1001"/>
      <c r="BW59" s="1001"/>
      <c r="BX59" s="1001"/>
      <c r="BY59" s="1001"/>
      <c r="BZ59" s="1001"/>
      <c r="CA59" s="1001"/>
      <c r="CB59" s="1001"/>
      <c r="CC59" s="1001"/>
      <c r="CD59" s="1001"/>
      <c r="CE59" s="1001"/>
      <c r="CF59" s="1001"/>
      <c r="CG59" s="1022"/>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5">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74"/>
      <c r="BF60" s="974"/>
      <c r="BG60" s="974"/>
      <c r="BH60" s="974"/>
      <c r="BI60" s="975"/>
      <c r="BJ60" s="220"/>
      <c r="BK60" s="220"/>
      <c r="BL60" s="220"/>
      <c r="BM60" s="220"/>
      <c r="BN60" s="220"/>
      <c r="BO60" s="228"/>
      <c r="BP60" s="228"/>
      <c r="BQ60" s="225">
        <v>54</v>
      </c>
      <c r="BR60" s="226"/>
      <c r="BS60" s="1000"/>
      <c r="BT60" s="1001"/>
      <c r="BU60" s="1001"/>
      <c r="BV60" s="1001"/>
      <c r="BW60" s="1001"/>
      <c r="BX60" s="1001"/>
      <c r="BY60" s="1001"/>
      <c r="BZ60" s="1001"/>
      <c r="CA60" s="1001"/>
      <c r="CB60" s="1001"/>
      <c r="CC60" s="1001"/>
      <c r="CD60" s="1001"/>
      <c r="CE60" s="1001"/>
      <c r="CF60" s="1001"/>
      <c r="CG60" s="1022"/>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5">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74"/>
      <c r="BF61" s="974"/>
      <c r="BG61" s="974"/>
      <c r="BH61" s="974"/>
      <c r="BI61" s="975"/>
      <c r="BJ61" s="220"/>
      <c r="BK61" s="220"/>
      <c r="BL61" s="220"/>
      <c r="BM61" s="220"/>
      <c r="BN61" s="220"/>
      <c r="BO61" s="228"/>
      <c r="BP61" s="228"/>
      <c r="BQ61" s="225">
        <v>55</v>
      </c>
      <c r="BR61" s="226"/>
      <c r="BS61" s="1000"/>
      <c r="BT61" s="1001"/>
      <c r="BU61" s="1001"/>
      <c r="BV61" s="1001"/>
      <c r="BW61" s="1001"/>
      <c r="BX61" s="1001"/>
      <c r="BY61" s="1001"/>
      <c r="BZ61" s="1001"/>
      <c r="CA61" s="1001"/>
      <c r="CB61" s="1001"/>
      <c r="CC61" s="1001"/>
      <c r="CD61" s="1001"/>
      <c r="CE61" s="1001"/>
      <c r="CF61" s="1001"/>
      <c r="CG61" s="1022"/>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5">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74"/>
      <c r="BF62" s="974"/>
      <c r="BG62" s="974"/>
      <c r="BH62" s="974"/>
      <c r="BI62" s="975"/>
      <c r="BJ62" s="1036" t="s">
        <v>404</v>
      </c>
      <c r="BK62" s="1037"/>
      <c r="BL62" s="1037"/>
      <c r="BM62" s="1037"/>
      <c r="BN62" s="1038"/>
      <c r="BO62" s="228"/>
      <c r="BP62" s="228"/>
      <c r="BQ62" s="225">
        <v>56</v>
      </c>
      <c r="BR62" s="226"/>
      <c r="BS62" s="1000"/>
      <c r="BT62" s="1001"/>
      <c r="BU62" s="1001"/>
      <c r="BV62" s="1001"/>
      <c r="BW62" s="1001"/>
      <c r="BX62" s="1001"/>
      <c r="BY62" s="1001"/>
      <c r="BZ62" s="1001"/>
      <c r="CA62" s="1001"/>
      <c r="CB62" s="1001"/>
      <c r="CC62" s="1001"/>
      <c r="CD62" s="1001"/>
      <c r="CE62" s="1001"/>
      <c r="CF62" s="1001"/>
      <c r="CG62" s="1022"/>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7" t="s">
        <v>383</v>
      </c>
      <c r="B63" s="939" t="s">
        <v>405</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9"/>
      <c r="AF63" s="1030">
        <v>15745</v>
      </c>
      <c r="AG63" s="1025"/>
      <c r="AH63" s="1025"/>
      <c r="AI63" s="1025"/>
      <c r="AJ63" s="1031"/>
      <c r="AK63" s="1032"/>
      <c r="AL63" s="965"/>
      <c r="AM63" s="965"/>
      <c r="AN63" s="965"/>
      <c r="AO63" s="965"/>
      <c r="AP63" s="1025">
        <v>218511</v>
      </c>
      <c r="AQ63" s="1025"/>
      <c r="AR63" s="1025"/>
      <c r="AS63" s="1025"/>
      <c r="AT63" s="1025"/>
      <c r="AU63" s="1025">
        <v>87200</v>
      </c>
      <c r="AV63" s="1025"/>
      <c r="AW63" s="1025"/>
      <c r="AX63" s="1025"/>
      <c r="AY63" s="1025"/>
      <c r="AZ63" s="1026"/>
      <c r="BA63" s="1026"/>
      <c r="BB63" s="1026"/>
      <c r="BC63" s="1026"/>
      <c r="BD63" s="1026"/>
      <c r="BE63" s="962"/>
      <c r="BF63" s="962"/>
      <c r="BG63" s="962"/>
      <c r="BH63" s="962"/>
      <c r="BI63" s="963"/>
      <c r="BJ63" s="1027" t="s">
        <v>122</v>
      </c>
      <c r="BK63" s="955"/>
      <c r="BL63" s="955"/>
      <c r="BM63" s="955"/>
      <c r="BN63" s="1028"/>
      <c r="BO63" s="228"/>
      <c r="BP63" s="228"/>
      <c r="BQ63" s="225">
        <v>57</v>
      </c>
      <c r="BR63" s="226"/>
      <c r="BS63" s="1000"/>
      <c r="BT63" s="1001"/>
      <c r="BU63" s="1001"/>
      <c r="BV63" s="1001"/>
      <c r="BW63" s="1001"/>
      <c r="BX63" s="1001"/>
      <c r="BY63" s="1001"/>
      <c r="BZ63" s="1001"/>
      <c r="CA63" s="1001"/>
      <c r="CB63" s="1001"/>
      <c r="CC63" s="1001"/>
      <c r="CD63" s="1001"/>
      <c r="CE63" s="1001"/>
      <c r="CF63" s="1001"/>
      <c r="CG63" s="1022"/>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1000"/>
      <c r="BT64" s="1001"/>
      <c r="BU64" s="1001"/>
      <c r="BV64" s="1001"/>
      <c r="BW64" s="1001"/>
      <c r="BX64" s="1001"/>
      <c r="BY64" s="1001"/>
      <c r="BZ64" s="1001"/>
      <c r="CA64" s="1001"/>
      <c r="CB64" s="1001"/>
      <c r="CC64" s="1001"/>
      <c r="CD64" s="1001"/>
      <c r="CE64" s="1001"/>
      <c r="CF64" s="1001"/>
      <c r="CG64" s="1022"/>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1000"/>
      <c r="BT65" s="1001"/>
      <c r="BU65" s="1001"/>
      <c r="BV65" s="1001"/>
      <c r="BW65" s="1001"/>
      <c r="BX65" s="1001"/>
      <c r="BY65" s="1001"/>
      <c r="BZ65" s="1001"/>
      <c r="CA65" s="1001"/>
      <c r="CB65" s="1001"/>
      <c r="CC65" s="1001"/>
      <c r="CD65" s="1001"/>
      <c r="CE65" s="1001"/>
      <c r="CF65" s="1001"/>
      <c r="CG65" s="1022"/>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407</v>
      </c>
      <c r="B66" s="1004"/>
      <c r="C66" s="1004"/>
      <c r="D66" s="1004"/>
      <c r="E66" s="1004"/>
      <c r="F66" s="1004"/>
      <c r="G66" s="1004"/>
      <c r="H66" s="1004"/>
      <c r="I66" s="1004"/>
      <c r="J66" s="1004"/>
      <c r="K66" s="1004"/>
      <c r="L66" s="1004"/>
      <c r="M66" s="1004"/>
      <c r="N66" s="1004"/>
      <c r="O66" s="1004"/>
      <c r="P66" s="1005"/>
      <c r="Q66" s="1009" t="s">
        <v>387</v>
      </c>
      <c r="R66" s="1010"/>
      <c r="S66" s="1010"/>
      <c r="T66" s="1010"/>
      <c r="U66" s="1011"/>
      <c r="V66" s="1009" t="s">
        <v>388</v>
      </c>
      <c r="W66" s="1010"/>
      <c r="X66" s="1010"/>
      <c r="Y66" s="1010"/>
      <c r="Z66" s="1011"/>
      <c r="AA66" s="1009" t="s">
        <v>389</v>
      </c>
      <c r="AB66" s="1010"/>
      <c r="AC66" s="1010"/>
      <c r="AD66" s="1010"/>
      <c r="AE66" s="1011"/>
      <c r="AF66" s="1015" t="s">
        <v>390</v>
      </c>
      <c r="AG66" s="1016"/>
      <c r="AH66" s="1016"/>
      <c r="AI66" s="1016"/>
      <c r="AJ66" s="1017"/>
      <c r="AK66" s="1009" t="s">
        <v>391</v>
      </c>
      <c r="AL66" s="1004"/>
      <c r="AM66" s="1004"/>
      <c r="AN66" s="1004"/>
      <c r="AO66" s="1005"/>
      <c r="AP66" s="1009" t="s">
        <v>392</v>
      </c>
      <c r="AQ66" s="1010"/>
      <c r="AR66" s="1010"/>
      <c r="AS66" s="1010"/>
      <c r="AT66" s="1011"/>
      <c r="AU66" s="1009" t="s">
        <v>408</v>
      </c>
      <c r="AV66" s="1010"/>
      <c r="AW66" s="1010"/>
      <c r="AX66" s="1010"/>
      <c r="AY66" s="1011"/>
      <c r="AZ66" s="1009" t="s">
        <v>364</v>
      </c>
      <c r="BA66" s="1010"/>
      <c r="BB66" s="1010"/>
      <c r="BC66" s="1010"/>
      <c r="BD66" s="1023"/>
      <c r="BE66" s="228"/>
      <c r="BF66" s="228"/>
      <c r="BG66" s="228"/>
      <c r="BH66" s="228"/>
      <c r="BI66" s="228"/>
      <c r="BJ66" s="228"/>
      <c r="BK66" s="228"/>
      <c r="BL66" s="228"/>
      <c r="BM66" s="228"/>
      <c r="BN66" s="228"/>
      <c r="BO66" s="228"/>
      <c r="BP66" s="228"/>
      <c r="BQ66" s="225">
        <v>60</v>
      </c>
      <c r="BR66" s="230"/>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1012"/>
      <c r="R67" s="1013"/>
      <c r="S67" s="1013"/>
      <c r="T67" s="1013"/>
      <c r="U67" s="1014"/>
      <c r="V67" s="1012"/>
      <c r="W67" s="1013"/>
      <c r="X67" s="1013"/>
      <c r="Y67" s="1013"/>
      <c r="Z67" s="1014"/>
      <c r="AA67" s="1012"/>
      <c r="AB67" s="1013"/>
      <c r="AC67" s="1013"/>
      <c r="AD67" s="1013"/>
      <c r="AE67" s="1014"/>
      <c r="AF67" s="1018"/>
      <c r="AG67" s="1019"/>
      <c r="AH67" s="1019"/>
      <c r="AI67" s="1019"/>
      <c r="AJ67" s="1020"/>
      <c r="AK67" s="1021"/>
      <c r="AL67" s="1007"/>
      <c r="AM67" s="1007"/>
      <c r="AN67" s="1007"/>
      <c r="AO67" s="1008"/>
      <c r="AP67" s="1012"/>
      <c r="AQ67" s="1013"/>
      <c r="AR67" s="1013"/>
      <c r="AS67" s="1013"/>
      <c r="AT67" s="1014"/>
      <c r="AU67" s="1012"/>
      <c r="AV67" s="1013"/>
      <c r="AW67" s="1013"/>
      <c r="AX67" s="1013"/>
      <c r="AY67" s="1014"/>
      <c r="AZ67" s="1012"/>
      <c r="BA67" s="1013"/>
      <c r="BB67" s="1013"/>
      <c r="BC67" s="1013"/>
      <c r="BD67" s="1024"/>
      <c r="BE67" s="228"/>
      <c r="BF67" s="228"/>
      <c r="BG67" s="228"/>
      <c r="BH67" s="228"/>
      <c r="BI67" s="228"/>
      <c r="BJ67" s="228"/>
      <c r="BK67" s="228"/>
      <c r="BL67" s="228"/>
      <c r="BM67" s="228"/>
      <c r="BN67" s="228"/>
      <c r="BO67" s="228"/>
      <c r="BP67" s="228"/>
      <c r="BQ67" s="225">
        <v>61</v>
      </c>
      <c r="BR67" s="230"/>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15">
      <c r="A68" s="224">
        <v>1</v>
      </c>
      <c r="B68" s="992" t="s">
        <v>558</v>
      </c>
      <c r="C68" s="993"/>
      <c r="D68" s="993"/>
      <c r="E68" s="993"/>
      <c r="F68" s="993"/>
      <c r="G68" s="993"/>
      <c r="H68" s="993"/>
      <c r="I68" s="993"/>
      <c r="J68" s="993"/>
      <c r="K68" s="993"/>
      <c r="L68" s="993"/>
      <c r="M68" s="993"/>
      <c r="N68" s="993"/>
      <c r="O68" s="993"/>
      <c r="P68" s="994"/>
      <c r="Q68" s="995">
        <v>286</v>
      </c>
      <c r="R68" s="996"/>
      <c r="S68" s="996"/>
      <c r="T68" s="996"/>
      <c r="U68" s="996"/>
      <c r="V68" s="996">
        <v>263</v>
      </c>
      <c r="W68" s="996"/>
      <c r="X68" s="996"/>
      <c r="Y68" s="996"/>
      <c r="Z68" s="996"/>
      <c r="AA68" s="996">
        <v>23</v>
      </c>
      <c r="AB68" s="996"/>
      <c r="AC68" s="996"/>
      <c r="AD68" s="996"/>
      <c r="AE68" s="996"/>
      <c r="AF68" s="996">
        <v>23</v>
      </c>
      <c r="AG68" s="996"/>
      <c r="AH68" s="996"/>
      <c r="AI68" s="996"/>
      <c r="AJ68" s="996"/>
      <c r="AK68" s="996">
        <v>248</v>
      </c>
      <c r="AL68" s="996"/>
      <c r="AM68" s="996"/>
      <c r="AN68" s="996"/>
      <c r="AO68" s="996"/>
      <c r="AP68" s="980" t="s">
        <v>557</v>
      </c>
      <c r="AQ68" s="980"/>
      <c r="AR68" s="980"/>
      <c r="AS68" s="980"/>
      <c r="AT68" s="980"/>
      <c r="AU68" s="980" t="s">
        <v>557</v>
      </c>
      <c r="AV68" s="980"/>
      <c r="AW68" s="980"/>
      <c r="AX68" s="980"/>
      <c r="AY68" s="980"/>
      <c r="AZ68" s="990"/>
      <c r="BA68" s="990"/>
      <c r="BB68" s="990"/>
      <c r="BC68" s="990"/>
      <c r="BD68" s="991"/>
      <c r="BE68" s="228"/>
      <c r="BF68" s="228"/>
      <c r="BG68" s="228"/>
      <c r="BH68" s="228"/>
      <c r="BI68" s="228"/>
      <c r="BJ68" s="228"/>
      <c r="BK68" s="228"/>
      <c r="BL68" s="228"/>
      <c r="BM68" s="228"/>
      <c r="BN68" s="228"/>
      <c r="BO68" s="228"/>
      <c r="BP68" s="228"/>
      <c r="BQ68" s="225">
        <v>62</v>
      </c>
      <c r="BR68" s="230"/>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15">
      <c r="A69" s="225">
        <v>2</v>
      </c>
      <c r="B69" s="981" t="s">
        <v>559</v>
      </c>
      <c r="C69" s="982"/>
      <c r="D69" s="982"/>
      <c r="E69" s="982"/>
      <c r="F69" s="982"/>
      <c r="G69" s="982"/>
      <c r="H69" s="982"/>
      <c r="I69" s="982"/>
      <c r="J69" s="982"/>
      <c r="K69" s="982"/>
      <c r="L69" s="982"/>
      <c r="M69" s="982"/>
      <c r="N69" s="982"/>
      <c r="O69" s="982"/>
      <c r="P69" s="983"/>
      <c r="Q69" s="984">
        <v>291</v>
      </c>
      <c r="R69" s="985"/>
      <c r="S69" s="985"/>
      <c r="T69" s="985"/>
      <c r="U69" s="985"/>
      <c r="V69" s="985">
        <v>243</v>
      </c>
      <c r="W69" s="985"/>
      <c r="X69" s="985"/>
      <c r="Y69" s="985"/>
      <c r="Z69" s="985"/>
      <c r="AA69" s="985">
        <v>48</v>
      </c>
      <c r="AB69" s="985"/>
      <c r="AC69" s="985"/>
      <c r="AD69" s="985"/>
      <c r="AE69" s="985"/>
      <c r="AF69" s="985">
        <v>45</v>
      </c>
      <c r="AG69" s="985"/>
      <c r="AH69" s="985"/>
      <c r="AI69" s="985"/>
      <c r="AJ69" s="985"/>
      <c r="AK69" s="985">
        <v>202</v>
      </c>
      <c r="AL69" s="985"/>
      <c r="AM69" s="985"/>
      <c r="AN69" s="985"/>
      <c r="AO69" s="985"/>
      <c r="AP69" s="985">
        <f>8-1</f>
        <v>7</v>
      </c>
      <c r="AQ69" s="985"/>
      <c r="AR69" s="985"/>
      <c r="AS69" s="985"/>
      <c r="AT69" s="985"/>
      <c r="AU69" s="985">
        <v>4</v>
      </c>
      <c r="AV69" s="985"/>
      <c r="AW69" s="985"/>
      <c r="AX69" s="985"/>
      <c r="AY69" s="985"/>
      <c r="AZ69" s="974"/>
      <c r="BA69" s="974"/>
      <c r="BB69" s="974"/>
      <c r="BC69" s="974"/>
      <c r="BD69" s="975"/>
      <c r="BE69" s="228"/>
      <c r="BF69" s="228"/>
      <c r="BG69" s="228"/>
      <c r="BH69" s="228"/>
      <c r="BI69" s="228"/>
      <c r="BJ69" s="228"/>
      <c r="BK69" s="228"/>
      <c r="BL69" s="228"/>
      <c r="BM69" s="228"/>
      <c r="BN69" s="228"/>
      <c r="BO69" s="228"/>
      <c r="BP69" s="228"/>
      <c r="BQ69" s="225">
        <v>63</v>
      </c>
      <c r="BR69" s="230"/>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15">
      <c r="A70" s="225">
        <v>3</v>
      </c>
      <c r="B70" s="981" t="s">
        <v>560</v>
      </c>
      <c r="C70" s="982"/>
      <c r="D70" s="982"/>
      <c r="E70" s="982"/>
      <c r="F70" s="982"/>
      <c r="G70" s="982"/>
      <c r="H70" s="982"/>
      <c r="I70" s="982"/>
      <c r="J70" s="982"/>
      <c r="K70" s="982"/>
      <c r="L70" s="982"/>
      <c r="M70" s="982"/>
      <c r="N70" s="982"/>
      <c r="O70" s="982"/>
      <c r="P70" s="983"/>
      <c r="Q70" s="984">
        <v>128</v>
      </c>
      <c r="R70" s="985"/>
      <c r="S70" s="985"/>
      <c r="T70" s="985"/>
      <c r="U70" s="985"/>
      <c r="V70" s="985">
        <v>111</v>
      </c>
      <c r="W70" s="985"/>
      <c r="X70" s="985"/>
      <c r="Y70" s="985"/>
      <c r="Z70" s="985"/>
      <c r="AA70" s="985">
        <v>17</v>
      </c>
      <c r="AB70" s="985"/>
      <c r="AC70" s="985"/>
      <c r="AD70" s="985"/>
      <c r="AE70" s="985"/>
      <c r="AF70" s="985">
        <v>17</v>
      </c>
      <c r="AG70" s="985"/>
      <c r="AH70" s="985"/>
      <c r="AI70" s="985"/>
      <c r="AJ70" s="985"/>
      <c r="AK70" s="985">
        <v>78</v>
      </c>
      <c r="AL70" s="985"/>
      <c r="AM70" s="985"/>
      <c r="AN70" s="985"/>
      <c r="AO70" s="985"/>
      <c r="AP70" s="980" t="s">
        <v>557</v>
      </c>
      <c r="AQ70" s="980"/>
      <c r="AR70" s="980"/>
      <c r="AS70" s="980"/>
      <c r="AT70" s="980"/>
      <c r="AU70" s="980" t="s">
        <v>557</v>
      </c>
      <c r="AV70" s="980"/>
      <c r="AW70" s="980"/>
      <c r="AX70" s="980"/>
      <c r="AY70" s="980"/>
      <c r="AZ70" s="974"/>
      <c r="BA70" s="974"/>
      <c r="BB70" s="974"/>
      <c r="BC70" s="974"/>
      <c r="BD70" s="975"/>
      <c r="BE70" s="228"/>
      <c r="BF70" s="228"/>
      <c r="BG70" s="228"/>
      <c r="BH70" s="228"/>
      <c r="BI70" s="228"/>
      <c r="BJ70" s="228"/>
      <c r="BK70" s="228"/>
      <c r="BL70" s="228"/>
      <c r="BM70" s="228"/>
      <c r="BN70" s="228"/>
      <c r="BO70" s="228"/>
      <c r="BP70" s="228"/>
      <c r="BQ70" s="225">
        <v>64</v>
      </c>
      <c r="BR70" s="230"/>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15">
      <c r="A71" s="225">
        <v>4</v>
      </c>
      <c r="B71" s="981" t="s">
        <v>561</v>
      </c>
      <c r="C71" s="982"/>
      <c r="D71" s="982"/>
      <c r="E71" s="982"/>
      <c r="F71" s="982"/>
      <c r="G71" s="982"/>
      <c r="H71" s="982"/>
      <c r="I71" s="982"/>
      <c r="J71" s="982"/>
      <c r="K71" s="982"/>
      <c r="L71" s="982"/>
      <c r="M71" s="982"/>
      <c r="N71" s="982"/>
      <c r="O71" s="982"/>
      <c r="P71" s="983"/>
      <c r="Q71" s="984">
        <v>212</v>
      </c>
      <c r="R71" s="985"/>
      <c r="S71" s="985"/>
      <c r="T71" s="985"/>
      <c r="U71" s="985"/>
      <c r="V71" s="985">
        <v>163</v>
      </c>
      <c r="W71" s="985"/>
      <c r="X71" s="985"/>
      <c r="Y71" s="985"/>
      <c r="Z71" s="985"/>
      <c r="AA71" s="985">
        <v>49</v>
      </c>
      <c r="AB71" s="985"/>
      <c r="AC71" s="985"/>
      <c r="AD71" s="985"/>
      <c r="AE71" s="985"/>
      <c r="AF71" s="985">
        <v>34</v>
      </c>
      <c r="AG71" s="985"/>
      <c r="AH71" s="985"/>
      <c r="AI71" s="985"/>
      <c r="AJ71" s="985"/>
      <c r="AK71" s="985">
        <v>134</v>
      </c>
      <c r="AL71" s="985"/>
      <c r="AM71" s="985"/>
      <c r="AN71" s="985"/>
      <c r="AO71" s="985"/>
      <c r="AP71" s="980" t="s">
        <v>557</v>
      </c>
      <c r="AQ71" s="980"/>
      <c r="AR71" s="980"/>
      <c r="AS71" s="980"/>
      <c r="AT71" s="980"/>
      <c r="AU71" s="980" t="s">
        <v>557</v>
      </c>
      <c r="AV71" s="980"/>
      <c r="AW71" s="980"/>
      <c r="AX71" s="980"/>
      <c r="AY71" s="980"/>
      <c r="AZ71" s="974"/>
      <c r="BA71" s="974"/>
      <c r="BB71" s="974"/>
      <c r="BC71" s="974"/>
      <c r="BD71" s="975"/>
      <c r="BE71" s="228"/>
      <c r="BF71" s="228"/>
      <c r="BG71" s="228"/>
      <c r="BH71" s="228"/>
      <c r="BI71" s="228"/>
      <c r="BJ71" s="228"/>
      <c r="BK71" s="228"/>
      <c r="BL71" s="228"/>
      <c r="BM71" s="228"/>
      <c r="BN71" s="228"/>
      <c r="BO71" s="228"/>
      <c r="BP71" s="228"/>
      <c r="BQ71" s="225">
        <v>65</v>
      </c>
      <c r="BR71" s="230"/>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15">
      <c r="A72" s="225">
        <v>5</v>
      </c>
      <c r="B72" s="981" t="s">
        <v>562</v>
      </c>
      <c r="C72" s="982"/>
      <c r="D72" s="982"/>
      <c r="E72" s="982"/>
      <c r="F72" s="982"/>
      <c r="G72" s="982"/>
      <c r="H72" s="982"/>
      <c r="I72" s="982"/>
      <c r="J72" s="982"/>
      <c r="K72" s="982"/>
      <c r="L72" s="982"/>
      <c r="M72" s="982"/>
      <c r="N72" s="982"/>
      <c r="O72" s="982"/>
      <c r="P72" s="983"/>
      <c r="Q72" s="984">
        <v>773</v>
      </c>
      <c r="R72" s="985"/>
      <c r="S72" s="985"/>
      <c r="T72" s="985"/>
      <c r="U72" s="985"/>
      <c r="V72" s="985">
        <v>916</v>
      </c>
      <c r="W72" s="985"/>
      <c r="X72" s="985"/>
      <c r="Y72" s="985"/>
      <c r="Z72" s="985"/>
      <c r="AA72" s="985">
        <v>-143</v>
      </c>
      <c r="AB72" s="985"/>
      <c r="AC72" s="985"/>
      <c r="AD72" s="985"/>
      <c r="AE72" s="985"/>
      <c r="AF72" s="985">
        <v>586</v>
      </c>
      <c r="AG72" s="985"/>
      <c r="AH72" s="985"/>
      <c r="AI72" s="985"/>
      <c r="AJ72" s="985"/>
      <c r="AK72" s="985">
        <v>234</v>
      </c>
      <c r="AL72" s="985"/>
      <c r="AM72" s="985"/>
      <c r="AN72" s="985"/>
      <c r="AO72" s="985"/>
      <c r="AP72" s="985">
        <v>213</v>
      </c>
      <c r="AQ72" s="985"/>
      <c r="AR72" s="985"/>
      <c r="AS72" s="985"/>
      <c r="AT72" s="985"/>
      <c r="AU72" s="985">
        <v>82</v>
      </c>
      <c r="AV72" s="985"/>
      <c r="AW72" s="985"/>
      <c r="AX72" s="985"/>
      <c r="AY72" s="985"/>
      <c r="AZ72" s="974"/>
      <c r="BA72" s="974"/>
      <c r="BB72" s="974"/>
      <c r="BC72" s="974"/>
      <c r="BD72" s="975"/>
      <c r="BE72" s="228"/>
      <c r="BF72" s="228"/>
      <c r="BG72" s="228"/>
      <c r="BH72" s="228"/>
      <c r="BI72" s="228"/>
      <c r="BJ72" s="228"/>
      <c r="BK72" s="228"/>
      <c r="BL72" s="228"/>
      <c r="BM72" s="228"/>
      <c r="BN72" s="228"/>
      <c r="BO72" s="228"/>
      <c r="BP72" s="228"/>
      <c r="BQ72" s="225">
        <v>66</v>
      </c>
      <c r="BR72" s="230"/>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15">
      <c r="A73" s="225">
        <v>6</v>
      </c>
      <c r="B73" s="981" t="s">
        <v>563</v>
      </c>
      <c r="C73" s="982"/>
      <c r="D73" s="982"/>
      <c r="E73" s="982"/>
      <c r="F73" s="982"/>
      <c r="G73" s="982"/>
      <c r="H73" s="982"/>
      <c r="I73" s="982"/>
      <c r="J73" s="982"/>
      <c r="K73" s="982"/>
      <c r="L73" s="982"/>
      <c r="M73" s="982"/>
      <c r="N73" s="982"/>
      <c r="O73" s="982"/>
      <c r="P73" s="983"/>
      <c r="Q73" s="984">
        <v>6260</v>
      </c>
      <c r="R73" s="985"/>
      <c r="S73" s="985"/>
      <c r="T73" s="985"/>
      <c r="U73" s="985"/>
      <c r="V73" s="985">
        <v>6817</v>
      </c>
      <c r="W73" s="985"/>
      <c r="X73" s="985"/>
      <c r="Y73" s="985"/>
      <c r="Z73" s="985"/>
      <c r="AA73" s="985">
        <v>-557</v>
      </c>
      <c r="AB73" s="985"/>
      <c r="AC73" s="985"/>
      <c r="AD73" s="985"/>
      <c r="AE73" s="985"/>
      <c r="AF73" s="985">
        <v>3266</v>
      </c>
      <c r="AG73" s="985"/>
      <c r="AH73" s="985"/>
      <c r="AI73" s="985"/>
      <c r="AJ73" s="985"/>
      <c r="AK73" s="985">
        <v>1121</v>
      </c>
      <c r="AL73" s="985"/>
      <c r="AM73" s="985"/>
      <c r="AN73" s="985"/>
      <c r="AO73" s="985"/>
      <c r="AP73" s="985">
        <v>13755</v>
      </c>
      <c r="AQ73" s="985"/>
      <c r="AR73" s="985"/>
      <c r="AS73" s="985"/>
      <c r="AT73" s="985"/>
      <c r="AU73" s="980" t="s">
        <v>557</v>
      </c>
      <c r="AV73" s="980"/>
      <c r="AW73" s="980"/>
      <c r="AX73" s="980"/>
      <c r="AY73" s="980"/>
      <c r="AZ73" s="974"/>
      <c r="BA73" s="974"/>
      <c r="BB73" s="974"/>
      <c r="BC73" s="974"/>
      <c r="BD73" s="975"/>
      <c r="BE73" s="228"/>
      <c r="BF73" s="228"/>
      <c r="BG73" s="228"/>
      <c r="BH73" s="228"/>
      <c r="BI73" s="228"/>
      <c r="BJ73" s="228"/>
      <c r="BK73" s="228"/>
      <c r="BL73" s="228"/>
      <c r="BM73" s="228"/>
      <c r="BN73" s="228"/>
      <c r="BO73" s="228"/>
      <c r="BP73" s="228"/>
      <c r="BQ73" s="225">
        <v>67</v>
      </c>
      <c r="BR73" s="230"/>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15">
      <c r="A74" s="225">
        <v>7</v>
      </c>
      <c r="B74" s="981" t="s">
        <v>564</v>
      </c>
      <c r="C74" s="982"/>
      <c r="D74" s="982"/>
      <c r="E74" s="982"/>
      <c r="F74" s="982"/>
      <c r="G74" s="982"/>
      <c r="H74" s="982"/>
      <c r="I74" s="982"/>
      <c r="J74" s="982"/>
      <c r="K74" s="982"/>
      <c r="L74" s="982"/>
      <c r="M74" s="982"/>
      <c r="N74" s="982"/>
      <c r="O74" s="982"/>
      <c r="P74" s="983"/>
      <c r="Q74" s="984">
        <v>1794</v>
      </c>
      <c r="R74" s="985"/>
      <c r="S74" s="985"/>
      <c r="T74" s="985"/>
      <c r="U74" s="985"/>
      <c r="V74" s="985">
        <v>1351</v>
      </c>
      <c r="W74" s="985"/>
      <c r="X74" s="985"/>
      <c r="Y74" s="985"/>
      <c r="Z74" s="985"/>
      <c r="AA74" s="985">
        <v>443</v>
      </c>
      <c r="AB74" s="985"/>
      <c r="AC74" s="985"/>
      <c r="AD74" s="985"/>
      <c r="AE74" s="985"/>
      <c r="AF74" s="985">
        <v>4889</v>
      </c>
      <c r="AG74" s="985"/>
      <c r="AH74" s="985"/>
      <c r="AI74" s="985"/>
      <c r="AJ74" s="985"/>
      <c r="AK74" s="985">
        <v>2</v>
      </c>
      <c r="AL74" s="985"/>
      <c r="AM74" s="985"/>
      <c r="AN74" s="985"/>
      <c r="AO74" s="985"/>
      <c r="AP74" s="985">
        <v>3498</v>
      </c>
      <c r="AQ74" s="985"/>
      <c r="AR74" s="985"/>
      <c r="AS74" s="985"/>
      <c r="AT74" s="985"/>
      <c r="AU74" s="980" t="s">
        <v>557</v>
      </c>
      <c r="AV74" s="980"/>
      <c r="AW74" s="980"/>
      <c r="AX74" s="980"/>
      <c r="AY74" s="980"/>
      <c r="AZ74" s="974"/>
      <c r="BA74" s="974"/>
      <c r="BB74" s="974"/>
      <c r="BC74" s="974"/>
      <c r="BD74" s="975"/>
      <c r="BE74" s="228"/>
      <c r="BF74" s="228"/>
      <c r="BG74" s="228"/>
      <c r="BH74" s="228"/>
      <c r="BI74" s="228"/>
      <c r="BJ74" s="228"/>
      <c r="BK74" s="228"/>
      <c r="BL74" s="228"/>
      <c r="BM74" s="228"/>
      <c r="BN74" s="228"/>
      <c r="BO74" s="228"/>
      <c r="BP74" s="228"/>
      <c r="BQ74" s="225">
        <v>68</v>
      </c>
      <c r="BR74" s="230"/>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15">
      <c r="A75" s="225">
        <v>8</v>
      </c>
      <c r="B75" s="981" t="s">
        <v>565</v>
      </c>
      <c r="C75" s="982"/>
      <c r="D75" s="982"/>
      <c r="E75" s="982"/>
      <c r="F75" s="982"/>
      <c r="G75" s="982"/>
      <c r="H75" s="982"/>
      <c r="I75" s="982"/>
      <c r="J75" s="982"/>
      <c r="K75" s="982"/>
      <c r="L75" s="982"/>
      <c r="M75" s="982"/>
      <c r="N75" s="982"/>
      <c r="O75" s="982"/>
      <c r="P75" s="983"/>
      <c r="Q75" s="986">
        <v>30</v>
      </c>
      <c r="R75" s="987"/>
      <c r="S75" s="987"/>
      <c r="T75" s="987"/>
      <c r="U75" s="988"/>
      <c r="V75" s="989">
        <v>17</v>
      </c>
      <c r="W75" s="987"/>
      <c r="X75" s="987"/>
      <c r="Y75" s="987"/>
      <c r="Z75" s="988"/>
      <c r="AA75" s="989">
        <v>13</v>
      </c>
      <c r="AB75" s="987"/>
      <c r="AC75" s="987"/>
      <c r="AD75" s="987"/>
      <c r="AE75" s="988"/>
      <c r="AF75" s="989">
        <v>13</v>
      </c>
      <c r="AG75" s="987"/>
      <c r="AH75" s="987"/>
      <c r="AI75" s="987"/>
      <c r="AJ75" s="988"/>
      <c r="AK75" s="989">
        <v>17</v>
      </c>
      <c r="AL75" s="987"/>
      <c r="AM75" s="987"/>
      <c r="AN75" s="987"/>
      <c r="AO75" s="988"/>
      <c r="AP75" s="980" t="s">
        <v>557</v>
      </c>
      <c r="AQ75" s="980"/>
      <c r="AR75" s="980"/>
      <c r="AS75" s="980"/>
      <c r="AT75" s="980"/>
      <c r="AU75" s="980" t="s">
        <v>557</v>
      </c>
      <c r="AV75" s="980"/>
      <c r="AW75" s="980"/>
      <c r="AX75" s="980"/>
      <c r="AY75" s="980"/>
      <c r="AZ75" s="974"/>
      <c r="BA75" s="974"/>
      <c r="BB75" s="974"/>
      <c r="BC75" s="974"/>
      <c r="BD75" s="975"/>
      <c r="BE75" s="228"/>
      <c r="BF75" s="228"/>
      <c r="BG75" s="228"/>
      <c r="BH75" s="228"/>
      <c r="BI75" s="228"/>
      <c r="BJ75" s="228"/>
      <c r="BK75" s="228"/>
      <c r="BL75" s="228"/>
      <c r="BM75" s="228"/>
      <c r="BN75" s="228"/>
      <c r="BO75" s="228"/>
      <c r="BP75" s="228"/>
      <c r="BQ75" s="225">
        <v>69</v>
      </c>
      <c r="BR75" s="230"/>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15">
      <c r="A76" s="225">
        <v>9</v>
      </c>
      <c r="B76" s="981" t="s">
        <v>566</v>
      </c>
      <c r="C76" s="982"/>
      <c r="D76" s="982"/>
      <c r="E76" s="982"/>
      <c r="F76" s="982"/>
      <c r="G76" s="982"/>
      <c r="H76" s="982"/>
      <c r="I76" s="982"/>
      <c r="J76" s="982"/>
      <c r="K76" s="982"/>
      <c r="L76" s="982"/>
      <c r="M76" s="982"/>
      <c r="N76" s="982"/>
      <c r="O76" s="982"/>
      <c r="P76" s="983"/>
      <c r="Q76" s="986">
        <v>4</v>
      </c>
      <c r="R76" s="987"/>
      <c r="S76" s="987"/>
      <c r="T76" s="987"/>
      <c r="U76" s="988"/>
      <c r="V76" s="989">
        <v>2</v>
      </c>
      <c r="W76" s="987"/>
      <c r="X76" s="987"/>
      <c r="Y76" s="987"/>
      <c r="Z76" s="988"/>
      <c r="AA76" s="989">
        <v>2</v>
      </c>
      <c r="AB76" s="987"/>
      <c r="AC76" s="987"/>
      <c r="AD76" s="987"/>
      <c r="AE76" s="988"/>
      <c r="AF76" s="989">
        <v>2</v>
      </c>
      <c r="AG76" s="987"/>
      <c r="AH76" s="987"/>
      <c r="AI76" s="987"/>
      <c r="AJ76" s="988"/>
      <c r="AK76" s="989">
        <v>2</v>
      </c>
      <c r="AL76" s="987"/>
      <c r="AM76" s="987"/>
      <c r="AN76" s="987"/>
      <c r="AO76" s="988"/>
      <c r="AP76" s="980" t="s">
        <v>557</v>
      </c>
      <c r="AQ76" s="980"/>
      <c r="AR76" s="980"/>
      <c r="AS76" s="980"/>
      <c r="AT76" s="980"/>
      <c r="AU76" s="980" t="s">
        <v>557</v>
      </c>
      <c r="AV76" s="980"/>
      <c r="AW76" s="980"/>
      <c r="AX76" s="980"/>
      <c r="AY76" s="980"/>
      <c r="AZ76" s="974"/>
      <c r="BA76" s="974"/>
      <c r="BB76" s="974"/>
      <c r="BC76" s="974"/>
      <c r="BD76" s="975"/>
      <c r="BE76" s="228"/>
      <c r="BF76" s="228"/>
      <c r="BG76" s="228"/>
      <c r="BH76" s="228"/>
      <c r="BI76" s="228"/>
      <c r="BJ76" s="228"/>
      <c r="BK76" s="228"/>
      <c r="BL76" s="228"/>
      <c r="BM76" s="228"/>
      <c r="BN76" s="228"/>
      <c r="BO76" s="228"/>
      <c r="BP76" s="228"/>
      <c r="BQ76" s="225">
        <v>70</v>
      </c>
      <c r="BR76" s="230"/>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15">
      <c r="A77" s="225">
        <v>10</v>
      </c>
      <c r="B77" s="981" t="s">
        <v>567</v>
      </c>
      <c r="C77" s="982"/>
      <c r="D77" s="982"/>
      <c r="E77" s="982"/>
      <c r="F77" s="982"/>
      <c r="G77" s="982"/>
      <c r="H77" s="982"/>
      <c r="I77" s="982"/>
      <c r="J77" s="982"/>
      <c r="K77" s="982"/>
      <c r="L77" s="982"/>
      <c r="M77" s="982"/>
      <c r="N77" s="982"/>
      <c r="O77" s="982"/>
      <c r="P77" s="983"/>
      <c r="Q77" s="986">
        <v>24</v>
      </c>
      <c r="R77" s="987"/>
      <c r="S77" s="987"/>
      <c r="T77" s="987"/>
      <c r="U77" s="988"/>
      <c r="V77" s="989">
        <v>14</v>
      </c>
      <c r="W77" s="987"/>
      <c r="X77" s="987"/>
      <c r="Y77" s="987"/>
      <c r="Z77" s="988"/>
      <c r="AA77" s="989">
        <v>10</v>
      </c>
      <c r="AB77" s="987"/>
      <c r="AC77" s="987"/>
      <c r="AD77" s="987"/>
      <c r="AE77" s="988"/>
      <c r="AF77" s="989">
        <v>10</v>
      </c>
      <c r="AG77" s="987"/>
      <c r="AH77" s="987"/>
      <c r="AI77" s="987"/>
      <c r="AJ77" s="988"/>
      <c r="AK77" s="989">
        <v>14</v>
      </c>
      <c r="AL77" s="987"/>
      <c r="AM77" s="987"/>
      <c r="AN77" s="987"/>
      <c r="AO77" s="988"/>
      <c r="AP77" s="980" t="s">
        <v>557</v>
      </c>
      <c r="AQ77" s="980"/>
      <c r="AR77" s="980"/>
      <c r="AS77" s="980"/>
      <c r="AT77" s="980"/>
      <c r="AU77" s="980" t="s">
        <v>557</v>
      </c>
      <c r="AV77" s="980"/>
      <c r="AW77" s="980"/>
      <c r="AX77" s="980"/>
      <c r="AY77" s="980"/>
      <c r="AZ77" s="974"/>
      <c r="BA77" s="974"/>
      <c r="BB77" s="974"/>
      <c r="BC77" s="974"/>
      <c r="BD77" s="975"/>
      <c r="BE77" s="228"/>
      <c r="BF77" s="228"/>
      <c r="BG77" s="228"/>
      <c r="BH77" s="228"/>
      <c r="BI77" s="228"/>
      <c r="BJ77" s="228"/>
      <c r="BK77" s="228"/>
      <c r="BL77" s="228"/>
      <c r="BM77" s="228"/>
      <c r="BN77" s="228"/>
      <c r="BO77" s="228"/>
      <c r="BP77" s="228"/>
      <c r="BQ77" s="225">
        <v>71</v>
      </c>
      <c r="BR77" s="230"/>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15">
      <c r="A78" s="225">
        <v>11</v>
      </c>
      <c r="B78" s="981" t="s">
        <v>568</v>
      </c>
      <c r="C78" s="982"/>
      <c r="D78" s="982"/>
      <c r="E78" s="982"/>
      <c r="F78" s="982"/>
      <c r="G78" s="982"/>
      <c r="H78" s="982"/>
      <c r="I78" s="982"/>
      <c r="J78" s="982"/>
      <c r="K78" s="982"/>
      <c r="L78" s="982"/>
      <c r="M78" s="982"/>
      <c r="N78" s="982"/>
      <c r="O78" s="982"/>
      <c r="P78" s="983"/>
      <c r="Q78" s="984">
        <v>1199</v>
      </c>
      <c r="R78" s="985"/>
      <c r="S78" s="985"/>
      <c r="T78" s="985"/>
      <c r="U78" s="985"/>
      <c r="V78" s="985">
        <v>1199</v>
      </c>
      <c r="W78" s="985"/>
      <c r="X78" s="985"/>
      <c r="Y78" s="985"/>
      <c r="Z78" s="985"/>
      <c r="AA78" s="985">
        <v>0</v>
      </c>
      <c r="AB78" s="985"/>
      <c r="AC78" s="985"/>
      <c r="AD78" s="985"/>
      <c r="AE78" s="985"/>
      <c r="AF78" s="985">
        <v>0</v>
      </c>
      <c r="AG78" s="985"/>
      <c r="AH78" s="985"/>
      <c r="AI78" s="985"/>
      <c r="AJ78" s="985"/>
      <c r="AK78" s="985">
        <v>1062</v>
      </c>
      <c r="AL78" s="985"/>
      <c r="AM78" s="985"/>
      <c r="AN78" s="985"/>
      <c r="AO78" s="985"/>
      <c r="AP78" s="980" t="s">
        <v>557</v>
      </c>
      <c r="AQ78" s="980"/>
      <c r="AR78" s="980"/>
      <c r="AS78" s="980"/>
      <c r="AT78" s="980"/>
      <c r="AU78" s="980" t="s">
        <v>557</v>
      </c>
      <c r="AV78" s="980"/>
      <c r="AW78" s="980"/>
      <c r="AX78" s="980"/>
      <c r="AY78" s="980"/>
      <c r="AZ78" s="974"/>
      <c r="BA78" s="974"/>
      <c r="BB78" s="974"/>
      <c r="BC78" s="974"/>
      <c r="BD78" s="975"/>
      <c r="BE78" s="228"/>
      <c r="BF78" s="228"/>
      <c r="BG78" s="228"/>
      <c r="BH78" s="228"/>
      <c r="BI78" s="228"/>
      <c r="BJ78" s="218"/>
      <c r="BK78" s="218"/>
      <c r="BL78" s="218"/>
      <c r="BM78" s="218"/>
      <c r="BN78" s="218"/>
      <c r="BO78" s="228"/>
      <c r="BP78" s="228"/>
      <c r="BQ78" s="225">
        <v>72</v>
      </c>
      <c r="BR78" s="230"/>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15">
      <c r="A79" s="225">
        <v>12</v>
      </c>
      <c r="B79" s="981" t="s">
        <v>569</v>
      </c>
      <c r="C79" s="982"/>
      <c r="D79" s="982"/>
      <c r="E79" s="982"/>
      <c r="F79" s="982"/>
      <c r="G79" s="982"/>
      <c r="H79" s="982"/>
      <c r="I79" s="982"/>
      <c r="J79" s="982"/>
      <c r="K79" s="982"/>
      <c r="L79" s="982"/>
      <c r="M79" s="982"/>
      <c r="N79" s="982"/>
      <c r="O79" s="982"/>
      <c r="P79" s="983"/>
      <c r="Q79" s="984">
        <v>7170</v>
      </c>
      <c r="R79" s="985"/>
      <c r="S79" s="985"/>
      <c r="T79" s="985"/>
      <c r="U79" s="985"/>
      <c r="V79" s="985">
        <v>6625</v>
      </c>
      <c r="W79" s="985"/>
      <c r="X79" s="985"/>
      <c r="Y79" s="985"/>
      <c r="Z79" s="985"/>
      <c r="AA79" s="985">
        <v>545</v>
      </c>
      <c r="AB79" s="985"/>
      <c r="AC79" s="985"/>
      <c r="AD79" s="985"/>
      <c r="AE79" s="985"/>
      <c r="AF79" s="985">
        <v>545</v>
      </c>
      <c r="AG79" s="985"/>
      <c r="AH79" s="985"/>
      <c r="AI79" s="985"/>
      <c r="AJ79" s="985"/>
      <c r="AK79" s="985">
        <v>3704</v>
      </c>
      <c r="AL79" s="985"/>
      <c r="AM79" s="985"/>
      <c r="AN79" s="985"/>
      <c r="AO79" s="985"/>
      <c r="AP79" s="980" t="s">
        <v>557</v>
      </c>
      <c r="AQ79" s="980"/>
      <c r="AR79" s="980"/>
      <c r="AS79" s="980"/>
      <c r="AT79" s="980"/>
      <c r="AU79" s="980" t="s">
        <v>557</v>
      </c>
      <c r="AV79" s="980"/>
      <c r="AW79" s="980"/>
      <c r="AX79" s="980"/>
      <c r="AY79" s="980"/>
      <c r="AZ79" s="974"/>
      <c r="BA79" s="974"/>
      <c r="BB79" s="974"/>
      <c r="BC79" s="974"/>
      <c r="BD79" s="975"/>
      <c r="BE79" s="228"/>
      <c r="BF79" s="228"/>
      <c r="BG79" s="228"/>
      <c r="BH79" s="228"/>
      <c r="BI79" s="228"/>
      <c r="BJ79" s="218"/>
      <c r="BK79" s="218"/>
      <c r="BL79" s="218"/>
      <c r="BM79" s="218"/>
      <c r="BN79" s="218"/>
      <c r="BO79" s="228"/>
      <c r="BP79" s="228"/>
      <c r="BQ79" s="225">
        <v>73</v>
      </c>
      <c r="BR79" s="230"/>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15">
      <c r="A80" s="225">
        <v>13</v>
      </c>
      <c r="B80" s="981" t="s">
        <v>570</v>
      </c>
      <c r="C80" s="982"/>
      <c r="D80" s="982"/>
      <c r="E80" s="982"/>
      <c r="F80" s="982"/>
      <c r="G80" s="982"/>
      <c r="H80" s="982"/>
      <c r="I80" s="982"/>
      <c r="J80" s="982"/>
      <c r="K80" s="982"/>
      <c r="L80" s="982"/>
      <c r="M80" s="982"/>
      <c r="N80" s="982"/>
      <c r="O80" s="982"/>
      <c r="P80" s="983"/>
      <c r="Q80" s="984">
        <v>55</v>
      </c>
      <c r="R80" s="985"/>
      <c r="S80" s="985"/>
      <c r="T80" s="985"/>
      <c r="U80" s="985"/>
      <c r="V80" s="985">
        <v>45</v>
      </c>
      <c r="W80" s="985"/>
      <c r="X80" s="985"/>
      <c r="Y80" s="985"/>
      <c r="Z80" s="985"/>
      <c r="AA80" s="985">
        <v>10</v>
      </c>
      <c r="AB80" s="985"/>
      <c r="AC80" s="985"/>
      <c r="AD80" s="985"/>
      <c r="AE80" s="985"/>
      <c r="AF80" s="985">
        <v>10</v>
      </c>
      <c r="AG80" s="985"/>
      <c r="AH80" s="985"/>
      <c r="AI80" s="985"/>
      <c r="AJ80" s="985"/>
      <c r="AK80" s="985">
        <v>50</v>
      </c>
      <c r="AL80" s="985"/>
      <c r="AM80" s="985"/>
      <c r="AN80" s="985"/>
      <c r="AO80" s="985"/>
      <c r="AP80" s="980" t="s">
        <v>557</v>
      </c>
      <c r="AQ80" s="980"/>
      <c r="AR80" s="980"/>
      <c r="AS80" s="980"/>
      <c r="AT80" s="980"/>
      <c r="AU80" s="980" t="s">
        <v>557</v>
      </c>
      <c r="AV80" s="980"/>
      <c r="AW80" s="980"/>
      <c r="AX80" s="980"/>
      <c r="AY80" s="980"/>
      <c r="AZ80" s="974"/>
      <c r="BA80" s="974"/>
      <c r="BB80" s="974"/>
      <c r="BC80" s="974"/>
      <c r="BD80" s="975"/>
      <c r="BE80" s="228"/>
      <c r="BF80" s="228"/>
      <c r="BG80" s="228"/>
      <c r="BH80" s="228"/>
      <c r="BI80" s="228"/>
      <c r="BJ80" s="228"/>
      <c r="BK80" s="228"/>
      <c r="BL80" s="228"/>
      <c r="BM80" s="228"/>
      <c r="BN80" s="228"/>
      <c r="BO80" s="228"/>
      <c r="BP80" s="228"/>
      <c r="BQ80" s="225">
        <v>74</v>
      </c>
      <c r="BR80" s="230"/>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15">
      <c r="A81" s="225">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8"/>
      <c r="BF81" s="228"/>
      <c r="BG81" s="228"/>
      <c r="BH81" s="228"/>
      <c r="BI81" s="228"/>
      <c r="BJ81" s="228"/>
      <c r="BK81" s="228"/>
      <c r="BL81" s="228"/>
      <c r="BM81" s="228"/>
      <c r="BN81" s="228"/>
      <c r="BO81" s="228"/>
      <c r="BP81" s="228"/>
      <c r="BQ81" s="225">
        <v>75</v>
      </c>
      <c r="BR81" s="230"/>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15">
      <c r="A82" s="225">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8"/>
      <c r="BF82" s="228"/>
      <c r="BG82" s="228"/>
      <c r="BH82" s="228"/>
      <c r="BI82" s="228"/>
      <c r="BJ82" s="228"/>
      <c r="BK82" s="228"/>
      <c r="BL82" s="228"/>
      <c r="BM82" s="228"/>
      <c r="BN82" s="228"/>
      <c r="BO82" s="228"/>
      <c r="BP82" s="228"/>
      <c r="BQ82" s="225">
        <v>76</v>
      </c>
      <c r="BR82" s="230"/>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15">
      <c r="A83" s="225">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8"/>
      <c r="BF83" s="228"/>
      <c r="BG83" s="228"/>
      <c r="BH83" s="228"/>
      <c r="BI83" s="228"/>
      <c r="BJ83" s="228"/>
      <c r="BK83" s="228"/>
      <c r="BL83" s="228"/>
      <c r="BM83" s="228"/>
      <c r="BN83" s="228"/>
      <c r="BO83" s="228"/>
      <c r="BP83" s="228"/>
      <c r="BQ83" s="225">
        <v>77</v>
      </c>
      <c r="BR83" s="230"/>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15">
      <c r="A84" s="225">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8"/>
      <c r="BF84" s="228"/>
      <c r="BG84" s="228"/>
      <c r="BH84" s="228"/>
      <c r="BI84" s="228"/>
      <c r="BJ84" s="228"/>
      <c r="BK84" s="228"/>
      <c r="BL84" s="228"/>
      <c r="BM84" s="228"/>
      <c r="BN84" s="228"/>
      <c r="BO84" s="228"/>
      <c r="BP84" s="228"/>
      <c r="BQ84" s="225">
        <v>78</v>
      </c>
      <c r="BR84" s="230"/>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15">
      <c r="A85" s="225">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8"/>
      <c r="BF85" s="228"/>
      <c r="BG85" s="228"/>
      <c r="BH85" s="228"/>
      <c r="BI85" s="228"/>
      <c r="BJ85" s="228"/>
      <c r="BK85" s="228"/>
      <c r="BL85" s="228"/>
      <c r="BM85" s="228"/>
      <c r="BN85" s="228"/>
      <c r="BO85" s="228"/>
      <c r="BP85" s="228"/>
      <c r="BQ85" s="225">
        <v>79</v>
      </c>
      <c r="BR85" s="230"/>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15">
      <c r="A86" s="225">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8"/>
      <c r="BF86" s="228"/>
      <c r="BG86" s="228"/>
      <c r="BH86" s="228"/>
      <c r="BI86" s="228"/>
      <c r="BJ86" s="228"/>
      <c r="BK86" s="228"/>
      <c r="BL86" s="228"/>
      <c r="BM86" s="228"/>
      <c r="BN86" s="228"/>
      <c r="BO86" s="228"/>
      <c r="BP86" s="228"/>
      <c r="BQ86" s="225">
        <v>80</v>
      </c>
      <c r="BR86" s="230"/>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15">
      <c r="A87" s="231">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8"/>
      <c r="BF87" s="228"/>
      <c r="BG87" s="228"/>
      <c r="BH87" s="228"/>
      <c r="BI87" s="228"/>
      <c r="BJ87" s="228"/>
      <c r="BK87" s="228"/>
      <c r="BL87" s="228"/>
      <c r="BM87" s="228"/>
      <c r="BN87" s="228"/>
      <c r="BO87" s="228"/>
      <c r="BP87" s="228"/>
      <c r="BQ87" s="225">
        <v>81</v>
      </c>
      <c r="BR87" s="230"/>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
      <c r="A88" s="227" t="s">
        <v>383</v>
      </c>
      <c r="B88" s="939" t="s">
        <v>409</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9441</v>
      </c>
      <c r="AG88" s="961"/>
      <c r="AH88" s="961"/>
      <c r="AI88" s="961"/>
      <c r="AJ88" s="961"/>
      <c r="AK88" s="965"/>
      <c r="AL88" s="965"/>
      <c r="AM88" s="965"/>
      <c r="AN88" s="965"/>
      <c r="AO88" s="965"/>
      <c r="AP88" s="961">
        <v>17473</v>
      </c>
      <c r="AQ88" s="961"/>
      <c r="AR88" s="961"/>
      <c r="AS88" s="961"/>
      <c r="AT88" s="961"/>
      <c r="AU88" s="961">
        <v>86</v>
      </c>
      <c r="AV88" s="961"/>
      <c r="AW88" s="961"/>
      <c r="AX88" s="961"/>
      <c r="AY88" s="961"/>
      <c r="AZ88" s="962"/>
      <c r="BA88" s="962"/>
      <c r="BB88" s="962"/>
      <c r="BC88" s="962"/>
      <c r="BD88" s="963"/>
      <c r="BE88" s="228"/>
      <c r="BF88" s="228"/>
      <c r="BG88" s="228"/>
      <c r="BH88" s="228"/>
      <c r="BI88" s="228"/>
      <c r="BJ88" s="228"/>
      <c r="BK88" s="228"/>
      <c r="BL88" s="228"/>
      <c r="BM88" s="228"/>
      <c r="BN88" s="228"/>
      <c r="BO88" s="228"/>
      <c r="BP88" s="228"/>
      <c r="BQ88" s="225">
        <v>82</v>
      </c>
      <c r="BR88" s="230"/>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383</v>
      </c>
      <c r="BR102" s="939" t="s">
        <v>410</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v>5011</v>
      </c>
      <c r="CS102" s="955"/>
      <c r="CT102" s="955"/>
      <c r="CU102" s="955"/>
      <c r="CV102" s="956"/>
      <c r="CW102" s="954">
        <v>791</v>
      </c>
      <c r="CX102" s="955"/>
      <c r="CY102" s="955"/>
      <c r="CZ102" s="955"/>
      <c r="DA102" s="956"/>
      <c r="DB102" s="954">
        <v>16120</v>
      </c>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2" t="s">
        <v>411</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3" t="s">
        <v>412</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6" t="s">
        <v>413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414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15">
      <c r="A108" s="944" t="s">
        <v>415</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416</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8" customFormat="1" ht="26.25" customHeight="1" x14ac:dyDescent="0.15">
      <c r="A109" s="897" t="s">
        <v>417</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418</v>
      </c>
      <c r="AB109" s="898"/>
      <c r="AC109" s="898"/>
      <c r="AD109" s="898"/>
      <c r="AE109" s="899"/>
      <c r="AF109" s="900" t="s">
        <v>419</v>
      </c>
      <c r="AG109" s="898"/>
      <c r="AH109" s="898"/>
      <c r="AI109" s="898"/>
      <c r="AJ109" s="899"/>
      <c r="AK109" s="900" t="s">
        <v>294</v>
      </c>
      <c r="AL109" s="898"/>
      <c r="AM109" s="898"/>
      <c r="AN109" s="898"/>
      <c r="AO109" s="899"/>
      <c r="AP109" s="900" t="s">
        <v>420</v>
      </c>
      <c r="AQ109" s="898"/>
      <c r="AR109" s="898"/>
      <c r="AS109" s="898"/>
      <c r="AT109" s="931"/>
      <c r="AU109" s="897" t="s">
        <v>417</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418</v>
      </c>
      <c r="BR109" s="898"/>
      <c r="BS109" s="898"/>
      <c r="BT109" s="898"/>
      <c r="BU109" s="899"/>
      <c r="BV109" s="900" t="s">
        <v>419</v>
      </c>
      <c r="BW109" s="898"/>
      <c r="BX109" s="898"/>
      <c r="BY109" s="898"/>
      <c r="BZ109" s="899"/>
      <c r="CA109" s="900" t="s">
        <v>294</v>
      </c>
      <c r="CB109" s="898"/>
      <c r="CC109" s="898"/>
      <c r="CD109" s="898"/>
      <c r="CE109" s="899"/>
      <c r="CF109" s="938" t="s">
        <v>420</v>
      </c>
      <c r="CG109" s="938"/>
      <c r="CH109" s="938"/>
      <c r="CI109" s="938"/>
      <c r="CJ109" s="938"/>
      <c r="CK109" s="900" t="s">
        <v>421</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418</v>
      </c>
      <c r="DH109" s="898"/>
      <c r="DI109" s="898"/>
      <c r="DJ109" s="898"/>
      <c r="DK109" s="899"/>
      <c r="DL109" s="900" t="s">
        <v>419</v>
      </c>
      <c r="DM109" s="898"/>
      <c r="DN109" s="898"/>
      <c r="DO109" s="898"/>
      <c r="DP109" s="899"/>
      <c r="DQ109" s="900" t="s">
        <v>294</v>
      </c>
      <c r="DR109" s="898"/>
      <c r="DS109" s="898"/>
      <c r="DT109" s="898"/>
      <c r="DU109" s="899"/>
      <c r="DV109" s="900" t="s">
        <v>420</v>
      </c>
      <c r="DW109" s="898"/>
      <c r="DX109" s="898"/>
      <c r="DY109" s="898"/>
      <c r="DZ109" s="931"/>
    </row>
    <row r="110" spans="1:131" s="218" customFormat="1" ht="26.25" customHeight="1" x14ac:dyDescent="0.15">
      <c r="A110" s="809" t="s">
        <v>422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29989075</v>
      </c>
      <c r="AB110" s="891"/>
      <c r="AC110" s="891"/>
      <c r="AD110" s="891"/>
      <c r="AE110" s="892"/>
      <c r="AF110" s="893">
        <v>30995614</v>
      </c>
      <c r="AG110" s="891"/>
      <c r="AH110" s="891"/>
      <c r="AI110" s="891"/>
      <c r="AJ110" s="892"/>
      <c r="AK110" s="893">
        <v>29605272</v>
      </c>
      <c r="AL110" s="891"/>
      <c r="AM110" s="891"/>
      <c r="AN110" s="891"/>
      <c r="AO110" s="892"/>
      <c r="AP110" s="894">
        <v>15.6</v>
      </c>
      <c r="AQ110" s="895"/>
      <c r="AR110" s="895"/>
      <c r="AS110" s="895"/>
      <c r="AT110" s="896"/>
      <c r="AU110" s="932" t="s">
        <v>69</v>
      </c>
      <c r="AV110" s="933"/>
      <c r="AW110" s="933"/>
      <c r="AX110" s="933"/>
      <c r="AY110" s="933"/>
      <c r="AZ110" s="862" t="s">
        <v>423</v>
      </c>
      <c r="BA110" s="810"/>
      <c r="BB110" s="810"/>
      <c r="BC110" s="810"/>
      <c r="BD110" s="810"/>
      <c r="BE110" s="810"/>
      <c r="BF110" s="810"/>
      <c r="BG110" s="810"/>
      <c r="BH110" s="810"/>
      <c r="BI110" s="810"/>
      <c r="BJ110" s="810"/>
      <c r="BK110" s="810"/>
      <c r="BL110" s="810"/>
      <c r="BM110" s="810"/>
      <c r="BN110" s="810"/>
      <c r="BO110" s="810"/>
      <c r="BP110" s="811"/>
      <c r="BQ110" s="863">
        <v>377958747</v>
      </c>
      <c r="BR110" s="844"/>
      <c r="BS110" s="844"/>
      <c r="BT110" s="844"/>
      <c r="BU110" s="844"/>
      <c r="BV110" s="844">
        <v>372070770</v>
      </c>
      <c r="BW110" s="844"/>
      <c r="BX110" s="844"/>
      <c r="BY110" s="844"/>
      <c r="BZ110" s="844"/>
      <c r="CA110" s="844">
        <v>371389676</v>
      </c>
      <c r="CB110" s="844"/>
      <c r="CC110" s="844"/>
      <c r="CD110" s="844"/>
      <c r="CE110" s="844"/>
      <c r="CF110" s="868">
        <v>195.6</v>
      </c>
      <c r="CG110" s="869"/>
      <c r="CH110" s="869"/>
      <c r="CI110" s="869"/>
      <c r="CJ110" s="869"/>
      <c r="CK110" s="928" t="s">
        <v>424</v>
      </c>
      <c r="CL110" s="821"/>
      <c r="CM110" s="862" t="s">
        <v>425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18" customFormat="1" ht="26.25" customHeight="1" x14ac:dyDescent="0.15">
      <c r="A111" s="776" t="s">
        <v>426</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427</v>
      </c>
      <c r="BA111" s="754"/>
      <c r="BB111" s="754"/>
      <c r="BC111" s="754"/>
      <c r="BD111" s="754"/>
      <c r="BE111" s="754"/>
      <c r="BF111" s="754"/>
      <c r="BG111" s="754"/>
      <c r="BH111" s="754"/>
      <c r="BI111" s="754"/>
      <c r="BJ111" s="754"/>
      <c r="BK111" s="754"/>
      <c r="BL111" s="754"/>
      <c r="BM111" s="754"/>
      <c r="BN111" s="754"/>
      <c r="BO111" s="754"/>
      <c r="BP111" s="755"/>
      <c r="BQ111" s="818">
        <v>13914728</v>
      </c>
      <c r="BR111" s="819"/>
      <c r="BS111" s="819"/>
      <c r="BT111" s="819"/>
      <c r="BU111" s="819"/>
      <c r="BV111" s="819">
        <v>13776791</v>
      </c>
      <c r="BW111" s="819"/>
      <c r="BX111" s="819"/>
      <c r="BY111" s="819"/>
      <c r="BZ111" s="819"/>
      <c r="CA111" s="819">
        <v>13898635</v>
      </c>
      <c r="CB111" s="819"/>
      <c r="CC111" s="819"/>
      <c r="CD111" s="819"/>
      <c r="CE111" s="819"/>
      <c r="CF111" s="877">
        <v>7.3</v>
      </c>
      <c r="CG111" s="878"/>
      <c r="CH111" s="878"/>
      <c r="CI111" s="878"/>
      <c r="CJ111" s="878"/>
      <c r="CK111" s="929"/>
      <c r="CL111" s="823"/>
      <c r="CM111" s="817" t="s">
        <v>428</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15">
      <c r="A112" s="914" t="s">
        <v>429</v>
      </c>
      <c r="B112" s="915"/>
      <c r="C112" s="754" t="s">
        <v>430</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v>3333333</v>
      </c>
      <c r="AB112" s="782"/>
      <c r="AC112" s="782"/>
      <c r="AD112" s="782"/>
      <c r="AE112" s="783"/>
      <c r="AF112" s="784">
        <v>3333333</v>
      </c>
      <c r="AG112" s="782"/>
      <c r="AH112" s="782"/>
      <c r="AI112" s="782"/>
      <c r="AJ112" s="783"/>
      <c r="AK112" s="784">
        <v>3400000</v>
      </c>
      <c r="AL112" s="782"/>
      <c r="AM112" s="782"/>
      <c r="AN112" s="782"/>
      <c r="AO112" s="783"/>
      <c r="AP112" s="826">
        <v>1.8</v>
      </c>
      <c r="AQ112" s="827"/>
      <c r="AR112" s="827"/>
      <c r="AS112" s="827"/>
      <c r="AT112" s="828"/>
      <c r="AU112" s="934"/>
      <c r="AV112" s="935"/>
      <c r="AW112" s="935"/>
      <c r="AX112" s="935"/>
      <c r="AY112" s="935"/>
      <c r="AZ112" s="817" t="s">
        <v>431</v>
      </c>
      <c r="BA112" s="754"/>
      <c r="BB112" s="754"/>
      <c r="BC112" s="754"/>
      <c r="BD112" s="754"/>
      <c r="BE112" s="754"/>
      <c r="BF112" s="754"/>
      <c r="BG112" s="754"/>
      <c r="BH112" s="754"/>
      <c r="BI112" s="754"/>
      <c r="BJ112" s="754"/>
      <c r="BK112" s="754"/>
      <c r="BL112" s="754"/>
      <c r="BM112" s="754"/>
      <c r="BN112" s="754"/>
      <c r="BO112" s="754"/>
      <c r="BP112" s="755"/>
      <c r="BQ112" s="818">
        <v>90228639</v>
      </c>
      <c r="BR112" s="819"/>
      <c r="BS112" s="819"/>
      <c r="BT112" s="819"/>
      <c r="BU112" s="819"/>
      <c r="BV112" s="819">
        <v>85646690</v>
      </c>
      <c r="BW112" s="819"/>
      <c r="BX112" s="819"/>
      <c r="BY112" s="819"/>
      <c r="BZ112" s="819"/>
      <c r="CA112" s="819">
        <v>87199861</v>
      </c>
      <c r="CB112" s="819"/>
      <c r="CC112" s="819"/>
      <c r="CD112" s="819"/>
      <c r="CE112" s="819"/>
      <c r="CF112" s="877">
        <v>45.9</v>
      </c>
      <c r="CG112" s="878"/>
      <c r="CH112" s="878"/>
      <c r="CI112" s="878"/>
      <c r="CJ112" s="878"/>
      <c r="CK112" s="929"/>
      <c r="CL112" s="823"/>
      <c r="CM112" s="817" t="s">
        <v>432</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15">
      <c r="A113" s="916"/>
      <c r="B113" s="917"/>
      <c r="C113" s="754" t="s">
        <v>433</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5859847</v>
      </c>
      <c r="AB113" s="921"/>
      <c r="AC113" s="921"/>
      <c r="AD113" s="921"/>
      <c r="AE113" s="922"/>
      <c r="AF113" s="923">
        <v>5791159</v>
      </c>
      <c r="AG113" s="921"/>
      <c r="AH113" s="921"/>
      <c r="AI113" s="921"/>
      <c r="AJ113" s="922"/>
      <c r="AK113" s="923">
        <v>6113736</v>
      </c>
      <c r="AL113" s="921"/>
      <c r="AM113" s="921"/>
      <c r="AN113" s="921"/>
      <c r="AO113" s="922"/>
      <c r="AP113" s="924">
        <v>3.2</v>
      </c>
      <c r="AQ113" s="925"/>
      <c r="AR113" s="925"/>
      <c r="AS113" s="925"/>
      <c r="AT113" s="926"/>
      <c r="AU113" s="934"/>
      <c r="AV113" s="935"/>
      <c r="AW113" s="935"/>
      <c r="AX113" s="935"/>
      <c r="AY113" s="935"/>
      <c r="AZ113" s="817" t="s">
        <v>434</v>
      </c>
      <c r="BA113" s="754"/>
      <c r="BB113" s="754"/>
      <c r="BC113" s="754"/>
      <c r="BD113" s="754"/>
      <c r="BE113" s="754"/>
      <c r="BF113" s="754"/>
      <c r="BG113" s="754"/>
      <c r="BH113" s="754"/>
      <c r="BI113" s="754"/>
      <c r="BJ113" s="754"/>
      <c r="BK113" s="754"/>
      <c r="BL113" s="754"/>
      <c r="BM113" s="754"/>
      <c r="BN113" s="754"/>
      <c r="BO113" s="754"/>
      <c r="BP113" s="755"/>
      <c r="BQ113" s="818">
        <v>111753</v>
      </c>
      <c r="BR113" s="819"/>
      <c r="BS113" s="819"/>
      <c r="BT113" s="819"/>
      <c r="BU113" s="819"/>
      <c r="BV113" s="819">
        <v>97049</v>
      </c>
      <c r="BW113" s="819"/>
      <c r="BX113" s="819"/>
      <c r="BY113" s="819"/>
      <c r="BZ113" s="819"/>
      <c r="CA113" s="819">
        <v>86659</v>
      </c>
      <c r="CB113" s="819"/>
      <c r="CC113" s="819"/>
      <c r="CD113" s="819"/>
      <c r="CE113" s="819"/>
      <c r="CF113" s="877">
        <v>0</v>
      </c>
      <c r="CG113" s="878"/>
      <c r="CH113" s="878"/>
      <c r="CI113" s="878"/>
      <c r="CJ113" s="878"/>
      <c r="CK113" s="929"/>
      <c r="CL113" s="823"/>
      <c r="CM113" s="817" t="s">
        <v>435</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15">
      <c r="A114" s="916"/>
      <c r="B114" s="917"/>
      <c r="C114" s="754" t="s">
        <v>436</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20824</v>
      </c>
      <c r="AB114" s="782"/>
      <c r="AC114" s="782"/>
      <c r="AD114" s="782"/>
      <c r="AE114" s="783"/>
      <c r="AF114" s="784">
        <v>21816</v>
      </c>
      <c r="AG114" s="782"/>
      <c r="AH114" s="782"/>
      <c r="AI114" s="782"/>
      <c r="AJ114" s="783"/>
      <c r="AK114" s="784">
        <v>17743</v>
      </c>
      <c r="AL114" s="782"/>
      <c r="AM114" s="782"/>
      <c r="AN114" s="782"/>
      <c r="AO114" s="783"/>
      <c r="AP114" s="826">
        <v>0</v>
      </c>
      <c r="AQ114" s="827"/>
      <c r="AR114" s="827"/>
      <c r="AS114" s="827"/>
      <c r="AT114" s="828"/>
      <c r="AU114" s="934"/>
      <c r="AV114" s="935"/>
      <c r="AW114" s="935"/>
      <c r="AX114" s="935"/>
      <c r="AY114" s="935"/>
      <c r="AZ114" s="817" t="s">
        <v>437</v>
      </c>
      <c r="BA114" s="754"/>
      <c r="BB114" s="754"/>
      <c r="BC114" s="754"/>
      <c r="BD114" s="754"/>
      <c r="BE114" s="754"/>
      <c r="BF114" s="754"/>
      <c r="BG114" s="754"/>
      <c r="BH114" s="754"/>
      <c r="BI114" s="754"/>
      <c r="BJ114" s="754"/>
      <c r="BK114" s="754"/>
      <c r="BL114" s="754"/>
      <c r="BM114" s="754"/>
      <c r="BN114" s="754"/>
      <c r="BO114" s="754"/>
      <c r="BP114" s="755"/>
      <c r="BQ114" s="818">
        <v>53993735</v>
      </c>
      <c r="BR114" s="819"/>
      <c r="BS114" s="819"/>
      <c r="BT114" s="819"/>
      <c r="BU114" s="819"/>
      <c r="BV114" s="819">
        <v>55899990</v>
      </c>
      <c r="BW114" s="819"/>
      <c r="BX114" s="819"/>
      <c r="BY114" s="819"/>
      <c r="BZ114" s="819"/>
      <c r="CA114" s="819">
        <v>55583353</v>
      </c>
      <c r="CB114" s="819"/>
      <c r="CC114" s="819"/>
      <c r="CD114" s="819"/>
      <c r="CE114" s="819"/>
      <c r="CF114" s="877">
        <v>29.3</v>
      </c>
      <c r="CG114" s="878"/>
      <c r="CH114" s="878"/>
      <c r="CI114" s="878"/>
      <c r="CJ114" s="878"/>
      <c r="CK114" s="929"/>
      <c r="CL114" s="823"/>
      <c r="CM114" s="817" t="s">
        <v>438</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15">
      <c r="A115" s="916"/>
      <c r="B115" s="917"/>
      <c r="C115" s="754" t="s">
        <v>439</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v>1065739</v>
      </c>
      <c r="AB115" s="921"/>
      <c r="AC115" s="921"/>
      <c r="AD115" s="921"/>
      <c r="AE115" s="922"/>
      <c r="AF115" s="923">
        <v>1037422</v>
      </c>
      <c r="AG115" s="921"/>
      <c r="AH115" s="921"/>
      <c r="AI115" s="921"/>
      <c r="AJ115" s="922"/>
      <c r="AK115" s="923">
        <v>1015505</v>
      </c>
      <c r="AL115" s="921"/>
      <c r="AM115" s="921"/>
      <c r="AN115" s="921"/>
      <c r="AO115" s="922"/>
      <c r="AP115" s="924">
        <v>0.5</v>
      </c>
      <c r="AQ115" s="925"/>
      <c r="AR115" s="925"/>
      <c r="AS115" s="925"/>
      <c r="AT115" s="926"/>
      <c r="AU115" s="934"/>
      <c r="AV115" s="935"/>
      <c r="AW115" s="935"/>
      <c r="AX115" s="935"/>
      <c r="AY115" s="935"/>
      <c r="AZ115" s="817" t="s">
        <v>440</v>
      </c>
      <c r="BA115" s="754"/>
      <c r="BB115" s="754"/>
      <c r="BC115" s="754"/>
      <c r="BD115" s="754"/>
      <c r="BE115" s="754"/>
      <c r="BF115" s="754"/>
      <c r="BG115" s="754"/>
      <c r="BH115" s="754"/>
      <c r="BI115" s="754"/>
      <c r="BJ115" s="754"/>
      <c r="BK115" s="754"/>
      <c r="BL115" s="754"/>
      <c r="BM115" s="754"/>
      <c r="BN115" s="754"/>
      <c r="BO115" s="754"/>
      <c r="BP115" s="755"/>
      <c r="BQ115" s="818">
        <v>2960</v>
      </c>
      <c r="BR115" s="819"/>
      <c r="BS115" s="819"/>
      <c r="BT115" s="819"/>
      <c r="BU115" s="819"/>
      <c r="BV115" s="819">
        <v>11806</v>
      </c>
      <c r="BW115" s="819"/>
      <c r="BX115" s="819"/>
      <c r="BY115" s="819"/>
      <c r="BZ115" s="819"/>
      <c r="CA115" s="819">
        <v>53</v>
      </c>
      <c r="CB115" s="819"/>
      <c r="CC115" s="819"/>
      <c r="CD115" s="819"/>
      <c r="CE115" s="819"/>
      <c r="CF115" s="877">
        <v>0</v>
      </c>
      <c r="CG115" s="878"/>
      <c r="CH115" s="878"/>
      <c r="CI115" s="878"/>
      <c r="CJ115" s="878"/>
      <c r="CK115" s="929"/>
      <c r="CL115" s="823"/>
      <c r="CM115" s="817" t="s">
        <v>441</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v>3809091</v>
      </c>
      <c r="DH115" s="782"/>
      <c r="DI115" s="782"/>
      <c r="DJ115" s="782"/>
      <c r="DK115" s="783"/>
      <c r="DL115" s="784">
        <v>3771849</v>
      </c>
      <c r="DM115" s="782"/>
      <c r="DN115" s="782"/>
      <c r="DO115" s="782"/>
      <c r="DP115" s="783"/>
      <c r="DQ115" s="784">
        <v>3916171</v>
      </c>
      <c r="DR115" s="782"/>
      <c r="DS115" s="782"/>
      <c r="DT115" s="782"/>
      <c r="DU115" s="783"/>
      <c r="DV115" s="826">
        <v>2.1</v>
      </c>
      <c r="DW115" s="827"/>
      <c r="DX115" s="827"/>
      <c r="DY115" s="827"/>
      <c r="DZ115" s="828"/>
    </row>
    <row r="116" spans="1:130" s="218" customFormat="1" ht="26.25" customHeight="1" x14ac:dyDescent="0.15">
      <c r="A116" s="918"/>
      <c r="B116" s="919"/>
      <c r="C116" s="841" t="s">
        <v>442</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v>118</v>
      </c>
      <c r="AL116" s="782"/>
      <c r="AM116" s="782"/>
      <c r="AN116" s="782"/>
      <c r="AO116" s="783"/>
      <c r="AP116" s="826">
        <v>0</v>
      </c>
      <c r="AQ116" s="827"/>
      <c r="AR116" s="827"/>
      <c r="AS116" s="827"/>
      <c r="AT116" s="828"/>
      <c r="AU116" s="934"/>
      <c r="AV116" s="935"/>
      <c r="AW116" s="935"/>
      <c r="AX116" s="935"/>
      <c r="AY116" s="935"/>
      <c r="AZ116" s="911" t="s">
        <v>443</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444</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15">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445</v>
      </c>
      <c r="Z117" s="899"/>
      <c r="AA117" s="904">
        <v>40268818</v>
      </c>
      <c r="AB117" s="905"/>
      <c r="AC117" s="905"/>
      <c r="AD117" s="905"/>
      <c r="AE117" s="906"/>
      <c r="AF117" s="907">
        <v>41179344</v>
      </c>
      <c r="AG117" s="905"/>
      <c r="AH117" s="905"/>
      <c r="AI117" s="905"/>
      <c r="AJ117" s="906"/>
      <c r="AK117" s="907">
        <v>40152374</v>
      </c>
      <c r="AL117" s="905"/>
      <c r="AM117" s="905"/>
      <c r="AN117" s="905"/>
      <c r="AO117" s="906"/>
      <c r="AP117" s="908"/>
      <c r="AQ117" s="909"/>
      <c r="AR117" s="909"/>
      <c r="AS117" s="909"/>
      <c r="AT117" s="910"/>
      <c r="AU117" s="934"/>
      <c r="AV117" s="935"/>
      <c r="AW117" s="935"/>
      <c r="AX117" s="935"/>
      <c r="AY117" s="935"/>
      <c r="AZ117" s="865" t="s">
        <v>446</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447</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15">
      <c r="A118" s="897" t="s">
        <v>421</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418</v>
      </c>
      <c r="AB118" s="898"/>
      <c r="AC118" s="898"/>
      <c r="AD118" s="898"/>
      <c r="AE118" s="899"/>
      <c r="AF118" s="900" t="s">
        <v>419</v>
      </c>
      <c r="AG118" s="898"/>
      <c r="AH118" s="898"/>
      <c r="AI118" s="898"/>
      <c r="AJ118" s="899"/>
      <c r="AK118" s="900" t="s">
        <v>294</v>
      </c>
      <c r="AL118" s="898"/>
      <c r="AM118" s="898"/>
      <c r="AN118" s="898"/>
      <c r="AO118" s="899"/>
      <c r="AP118" s="901" t="s">
        <v>420</v>
      </c>
      <c r="AQ118" s="902"/>
      <c r="AR118" s="902"/>
      <c r="AS118" s="902"/>
      <c r="AT118" s="903"/>
      <c r="AU118" s="934"/>
      <c r="AV118" s="935"/>
      <c r="AW118" s="935"/>
      <c r="AX118" s="935"/>
      <c r="AY118" s="935"/>
      <c r="AZ118" s="840" t="s">
        <v>448</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449</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15">
      <c r="A119" s="820" t="s">
        <v>424</v>
      </c>
      <c r="B119" s="821"/>
      <c r="C119" s="862" t="s">
        <v>425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6"/>
      <c r="AV119" s="937"/>
      <c r="AW119" s="937"/>
      <c r="AX119" s="937"/>
      <c r="AY119" s="937"/>
      <c r="AZ119" s="238" t="s">
        <v>177</v>
      </c>
      <c r="BA119" s="238"/>
      <c r="BB119" s="238"/>
      <c r="BC119" s="238"/>
      <c r="BD119" s="238"/>
      <c r="BE119" s="238"/>
      <c r="BF119" s="238"/>
      <c r="BG119" s="238"/>
      <c r="BH119" s="238"/>
      <c r="BI119" s="238"/>
      <c r="BJ119" s="238"/>
      <c r="BK119" s="238"/>
      <c r="BL119" s="238"/>
      <c r="BM119" s="238"/>
      <c r="BN119" s="238"/>
      <c r="BO119" s="879" t="s">
        <v>450</v>
      </c>
      <c r="BP119" s="880"/>
      <c r="BQ119" s="881">
        <v>536210562</v>
      </c>
      <c r="BR119" s="847"/>
      <c r="BS119" s="847"/>
      <c r="BT119" s="847"/>
      <c r="BU119" s="847"/>
      <c r="BV119" s="847">
        <v>527503096</v>
      </c>
      <c r="BW119" s="847"/>
      <c r="BX119" s="847"/>
      <c r="BY119" s="847"/>
      <c r="BZ119" s="847"/>
      <c r="CA119" s="847">
        <v>528158237</v>
      </c>
      <c r="CB119" s="847"/>
      <c r="CC119" s="847"/>
      <c r="CD119" s="847"/>
      <c r="CE119" s="847"/>
      <c r="CF119" s="750"/>
      <c r="CG119" s="751"/>
      <c r="CH119" s="751"/>
      <c r="CI119" s="751"/>
      <c r="CJ119" s="836"/>
      <c r="CK119" s="930"/>
      <c r="CL119" s="825"/>
      <c r="CM119" s="840" t="s">
        <v>451</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v>10105637</v>
      </c>
      <c r="DH119" s="766"/>
      <c r="DI119" s="766"/>
      <c r="DJ119" s="766"/>
      <c r="DK119" s="767"/>
      <c r="DL119" s="768">
        <v>10004942</v>
      </c>
      <c r="DM119" s="766"/>
      <c r="DN119" s="766"/>
      <c r="DO119" s="766"/>
      <c r="DP119" s="767"/>
      <c r="DQ119" s="768">
        <v>9982464</v>
      </c>
      <c r="DR119" s="766"/>
      <c r="DS119" s="766"/>
      <c r="DT119" s="766"/>
      <c r="DU119" s="767"/>
      <c r="DV119" s="850">
        <v>5.3</v>
      </c>
      <c r="DW119" s="851"/>
      <c r="DX119" s="851"/>
      <c r="DY119" s="851"/>
      <c r="DZ119" s="852"/>
    </row>
    <row r="120" spans="1:130" s="218" customFormat="1" ht="26.25" customHeight="1" x14ac:dyDescent="0.15">
      <c r="A120" s="822"/>
      <c r="B120" s="823"/>
      <c r="C120" s="817" t="s">
        <v>428</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452</v>
      </c>
      <c r="AV120" s="883"/>
      <c r="AW120" s="883"/>
      <c r="AX120" s="883"/>
      <c r="AY120" s="884"/>
      <c r="AZ120" s="862" t="s">
        <v>453</v>
      </c>
      <c r="BA120" s="810"/>
      <c r="BB120" s="810"/>
      <c r="BC120" s="810"/>
      <c r="BD120" s="810"/>
      <c r="BE120" s="810"/>
      <c r="BF120" s="810"/>
      <c r="BG120" s="810"/>
      <c r="BH120" s="810"/>
      <c r="BI120" s="810"/>
      <c r="BJ120" s="810"/>
      <c r="BK120" s="810"/>
      <c r="BL120" s="810"/>
      <c r="BM120" s="810"/>
      <c r="BN120" s="810"/>
      <c r="BO120" s="810"/>
      <c r="BP120" s="811"/>
      <c r="BQ120" s="863">
        <v>103744757</v>
      </c>
      <c r="BR120" s="844"/>
      <c r="BS120" s="844"/>
      <c r="BT120" s="844"/>
      <c r="BU120" s="844"/>
      <c r="BV120" s="844">
        <v>105774889</v>
      </c>
      <c r="BW120" s="844"/>
      <c r="BX120" s="844"/>
      <c r="BY120" s="844"/>
      <c r="BZ120" s="844"/>
      <c r="CA120" s="844">
        <v>102273217</v>
      </c>
      <c r="CB120" s="844"/>
      <c r="CC120" s="844"/>
      <c r="CD120" s="844"/>
      <c r="CE120" s="844"/>
      <c r="CF120" s="868">
        <v>53.9</v>
      </c>
      <c r="CG120" s="869"/>
      <c r="CH120" s="869"/>
      <c r="CI120" s="869"/>
      <c r="CJ120" s="869"/>
      <c r="CK120" s="870" t="s">
        <v>454</v>
      </c>
      <c r="CL120" s="854"/>
      <c r="CM120" s="854"/>
      <c r="CN120" s="854"/>
      <c r="CO120" s="855"/>
      <c r="CP120" s="874" t="s">
        <v>398</v>
      </c>
      <c r="CQ120" s="875"/>
      <c r="CR120" s="875"/>
      <c r="CS120" s="875"/>
      <c r="CT120" s="875"/>
      <c r="CU120" s="875"/>
      <c r="CV120" s="875"/>
      <c r="CW120" s="875"/>
      <c r="CX120" s="875"/>
      <c r="CY120" s="875"/>
      <c r="CZ120" s="875"/>
      <c r="DA120" s="875"/>
      <c r="DB120" s="875"/>
      <c r="DC120" s="875"/>
      <c r="DD120" s="875"/>
      <c r="DE120" s="875"/>
      <c r="DF120" s="876"/>
      <c r="DG120" s="863">
        <v>89062981</v>
      </c>
      <c r="DH120" s="844"/>
      <c r="DI120" s="844"/>
      <c r="DJ120" s="844"/>
      <c r="DK120" s="844"/>
      <c r="DL120" s="844">
        <v>84490449</v>
      </c>
      <c r="DM120" s="844"/>
      <c r="DN120" s="844"/>
      <c r="DO120" s="844"/>
      <c r="DP120" s="844"/>
      <c r="DQ120" s="844">
        <v>85910326</v>
      </c>
      <c r="DR120" s="844"/>
      <c r="DS120" s="844"/>
      <c r="DT120" s="844"/>
      <c r="DU120" s="844"/>
      <c r="DV120" s="845">
        <v>45.3</v>
      </c>
      <c r="DW120" s="845"/>
      <c r="DX120" s="845"/>
      <c r="DY120" s="845"/>
      <c r="DZ120" s="846"/>
    </row>
    <row r="121" spans="1:130" s="218" customFormat="1" ht="26.25" customHeight="1" x14ac:dyDescent="0.15">
      <c r="A121" s="822"/>
      <c r="B121" s="823"/>
      <c r="C121" s="865" t="s">
        <v>455</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456</v>
      </c>
      <c r="BA121" s="754"/>
      <c r="BB121" s="754"/>
      <c r="BC121" s="754"/>
      <c r="BD121" s="754"/>
      <c r="BE121" s="754"/>
      <c r="BF121" s="754"/>
      <c r="BG121" s="754"/>
      <c r="BH121" s="754"/>
      <c r="BI121" s="754"/>
      <c r="BJ121" s="754"/>
      <c r="BK121" s="754"/>
      <c r="BL121" s="754"/>
      <c r="BM121" s="754"/>
      <c r="BN121" s="754"/>
      <c r="BO121" s="754"/>
      <c r="BP121" s="755"/>
      <c r="BQ121" s="818">
        <v>69819343</v>
      </c>
      <c r="BR121" s="819"/>
      <c r="BS121" s="819"/>
      <c r="BT121" s="819"/>
      <c r="BU121" s="819"/>
      <c r="BV121" s="819">
        <v>70209832</v>
      </c>
      <c r="BW121" s="819"/>
      <c r="BX121" s="819"/>
      <c r="BY121" s="819"/>
      <c r="BZ121" s="819"/>
      <c r="CA121" s="819">
        <v>73427202</v>
      </c>
      <c r="CB121" s="819"/>
      <c r="CC121" s="819"/>
      <c r="CD121" s="819"/>
      <c r="CE121" s="819"/>
      <c r="CF121" s="877">
        <v>38.700000000000003</v>
      </c>
      <c r="CG121" s="878"/>
      <c r="CH121" s="878"/>
      <c r="CI121" s="878"/>
      <c r="CJ121" s="878"/>
      <c r="CK121" s="871"/>
      <c r="CL121" s="857"/>
      <c r="CM121" s="857"/>
      <c r="CN121" s="857"/>
      <c r="CO121" s="858"/>
      <c r="CP121" s="837" t="s">
        <v>403</v>
      </c>
      <c r="CQ121" s="838"/>
      <c r="CR121" s="838"/>
      <c r="CS121" s="838"/>
      <c r="CT121" s="838"/>
      <c r="CU121" s="838"/>
      <c r="CV121" s="838"/>
      <c r="CW121" s="838"/>
      <c r="CX121" s="838"/>
      <c r="CY121" s="838"/>
      <c r="CZ121" s="838"/>
      <c r="DA121" s="838"/>
      <c r="DB121" s="838"/>
      <c r="DC121" s="838"/>
      <c r="DD121" s="838"/>
      <c r="DE121" s="838"/>
      <c r="DF121" s="839"/>
      <c r="DG121" s="818">
        <v>463318</v>
      </c>
      <c r="DH121" s="819"/>
      <c r="DI121" s="819"/>
      <c r="DJ121" s="819"/>
      <c r="DK121" s="819"/>
      <c r="DL121" s="819">
        <v>477635</v>
      </c>
      <c r="DM121" s="819"/>
      <c r="DN121" s="819"/>
      <c r="DO121" s="819"/>
      <c r="DP121" s="819"/>
      <c r="DQ121" s="819">
        <v>534264</v>
      </c>
      <c r="DR121" s="819"/>
      <c r="DS121" s="819"/>
      <c r="DT121" s="819"/>
      <c r="DU121" s="819"/>
      <c r="DV121" s="796">
        <v>0.3</v>
      </c>
      <c r="DW121" s="796"/>
      <c r="DX121" s="796"/>
      <c r="DY121" s="796"/>
      <c r="DZ121" s="797"/>
    </row>
    <row r="122" spans="1:130" s="218" customFormat="1" ht="26.25" customHeight="1" x14ac:dyDescent="0.15">
      <c r="A122" s="822"/>
      <c r="B122" s="823"/>
      <c r="C122" s="817" t="s">
        <v>438</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457</v>
      </c>
      <c r="BA122" s="841"/>
      <c r="BB122" s="841"/>
      <c r="BC122" s="841"/>
      <c r="BD122" s="841"/>
      <c r="BE122" s="841"/>
      <c r="BF122" s="841"/>
      <c r="BG122" s="841"/>
      <c r="BH122" s="841"/>
      <c r="BI122" s="841"/>
      <c r="BJ122" s="841"/>
      <c r="BK122" s="841"/>
      <c r="BL122" s="841"/>
      <c r="BM122" s="841"/>
      <c r="BN122" s="841"/>
      <c r="BO122" s="841"/>
      <c r="BP122" s="842"/>
      <c r="BQ122" s="881">
        <v>407643979</v>
      </c>
      <c r="BR122" s="847"/>
      <c r="BS122" s="847"/>
      <c r="BT122" s="847"/>
      <c r="BU122" s="847"/>
      <c r="BV122" s="847">
        <v>410303760</v>
      </c>
      <c r="BW122" s="847"/>
      <c r="BX122" s="847"/>
      <c r="BY122" s="847"/>
      <c r="BZ122" s="847"/>
      <c r="CA122" s="847">
        <v>413924885</v>
      </c>
      <c r="CB122" s="847"/>
      <c r="CC122" s="847"/>
      <c r="CD122" s="847"/>
      <c r="CE122" s="847"/>
      <c r="CF122" s="848">
        <v>218</v>
      </c>
      <c r="CG122" s="849"/>
      <c r="CH122" s="849"/>
      <c r="CI122" s="849"/>
      <c r="CJ122" s="849"/>
      <c r="CK122" s="871"/>
      <c r="CL122" s="857"/>
      <c r="CM122" s="857"/>
      <c r="CN122" s="857"/>
      <c r="CO122" s="858"/>
      <c r="CP122" s="837" t="s">
        <v>400</v>
      </c>
      <c r="CQ122" s="838"/>
      <c r="CR122" s="838"/>
      <c r="CS122" s="838"/>
      <c r="CT122" s="838"/>
      <c r="CU122" s="838"/>
      <c r="CV122" s="838"/>
      <c r="CW122" s="838"/>
      <c r="CX122" s="838"/>
      <c r="CY122" s="838"/>
      <c r="CZ122" s="838"/>
      <c r="DA122" s="838"/>
      <c r="DB122" s="838"/>
      <c r="DC122" s="838"/>
      <c r="DD122" s="838"/>
      <c r="DE122" s="838"/>
      <c r="DF122" s="839"/>
      <c r="DG122" s="818">
        <v>262502</v>
      </c>
      <c r="DH122" s="819"/>
      <c r="DI122" s="819"/>
      <c r="DJ122" s="819"/>
      <c r="DK122" s="819"/>
      <c r="DL122" s="819">
        <v>320061</v>
      </c>
      <c r="DM122" s="819"/>
      <c r="DN122" s="819"/>
      <c r="DO122" s="819"/>
      <c r="DP122" s="819"/>
      <c r="DQ122" s="819">
        <v>392590</v>
      </c>
      <c r="DR122" s="819"/>
      <c r="DS122" s="819"/>
      <c r="DT122" s="819"/>
      <c r="DU122" s="819"/>
      <c r="DV122" s="796">
        <v>0.2</v>
      </c>
      <c r="DW122" s="796"/>
      <c r="DX122" s="796"/>
      <c r="DY122" s="796"/>
      <c r="DZ122" s="797"/>
    </row>
    <row r="123" spans="1:130" s="218" customFormat="1" ht="26.25" customHeight="1" x14ac:dyDescent="0.15">
      <c r="A123" s="822"/>
      <c r="B123" s="823"/>
      <c r="C123" s="817" t="s">
        <v>444</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8" t="s">
        <v>177</v>
      </c>
      <c r="BA123" s="238"/>
      <c r="BB123" s="238"/>
      <c r="BC123" s="238"/>
      <c r="BD123" s="238"/>
      <c r="BE123" s="238"/>
      <c r="BF123" s="238"/>
      <c r="BG123" s="238"/>
      <c r="BH123" s="238"/>
      <c r="BI123" s="238"/>
      <c r="BJ123" s="238"/>
      <c r="BK123" s="238"/>
      <c r="BL123" s="238"/>
      <c r="BM123" s="238"/>
      <c r="BN123" s="238"/>
      <c r="BO123" s="879" t="s">
        <v>458</v>
      </c>
      <c r="BP123" s="880"/>
      <c r="BQ123" s="834">
        <v>581208079</v>
      </c>
      <c r="BR123" s="835"/>
      <c r="BS123" s="835"/>
      <c r="BT123" s="835"/>
      <c r="BU123" s="835"/>
      <c r="BV123" s="835">
        <v>586288481</v>
      </c>
      <c r="BW123" s="835"/>
      <c r="BX123" s="835"/>
      <c r="BY123" s="835"/>
      <c r="BZ123" s="835"/>
      <c r="CA123" s="835">
        <v>589625304</v>
      </c>
      <c r="CB123" s="835"/>
      <c r="CC123" s="835"/>
      <c r="CD123" s="835"/>
      <c r="CE123" s="835"/>
      <c r="CF123" s="750"/>
      <c r="CG123" s="751"/>
      <c r="CH123" s="751"/>
      <c r="CI123" s="751"/>
      <c r="CJ123" s="836"/>
      <c r="CK123" s="871"/>
      <c r="CL123" s="857"/>
      <c r="CM123" s="857"/>
      <c r="CN123" s="857"/>
      <c r="CO123" s="858"/>
      <c r="CP123" s="837" t="s">
        <v>401</v>
      </c>
      <c r="CQ123" s="838"/>
      <c r="CR123" s="838"/>
      <c r="CS123" s="838"/>
      <c r="CT123" s="838"/>
      <c r="CU123" s="838"/>
      <c r="CV123" s="838"/>
      <c r="CW123" s="838"/>
      <c r="CX123" s="838"/>
      <c r="CY123" s="838"/>
      <c r="CZ123" s="838"/>
      <c r="DA123" s="838"/>
      <c r="DB123" s="838"/>
      <c r="DC123" s="838"/>
      <c r="DD123" s="838"/>
      <c r="DE123" s="838"/>
      <c r="DF123" s="839"/>
      <c r="DG123" s="781">
        <v>439427</v>
      </c>
      <c r="DH123" s="782"/>
      <c r="DI123" s="782"/>
      <c r="DJ123" s="782"/>
      <c r="DK123" s="783"/>
      <c r="DL123" s="784">
        <v>358175</v>
      </c>
      <c r="DM123" s="782"/>
      <c r="DN123" s="782"/>
      <c r="DO123" s="782"/>
      <c r="DP123" s="783"/>
      <c r="DQ123" s="784">
        <v>362353</v>
      </c>
      <c r="DR123" s="782"/>
      <c r="DS123" s="782"/>
      <c r="DT123" s="782"/>
      <c r="DU123" s="783"/>
      <c r="DV123" s="826">
        <v>0.2</v>
      </c>
      <c r="DW123" s="827"/>
      <c r="DX123" s="827"/>
      <c r="DY123" s="827"/>
      <c r="DZ123" s="828"/>
    </row>
    <row r="124" spans="1:130" s="218" customFormat="1" ht="26.25" customHeight="1" thickBot="1" x14ac:dyDescent="0.2">
      <c r="A124" s="822"/>
      <c r="B124" s="823"/>
      <c r="C124" s="817" t="s">
        <v>447</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459</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122</v>
      </c>
      <c r="BR124" s="833"/>
      <c r="BS124" s="833"/>
      <c r="BT124" s="833"/>
      <c r="BU124" s="833"/>
      <c r="BV124" s="833" t="s">
        <v>122</v>
      </c>
      <c r="BW124" s="833"/>
      <c r="BX124" s="833"/>
      <c r="BY124" s="833"/>
      <c r="BZ124" s="833"/>
      <c r="CA124" s="833" t="s">
        <v>122</v>
      </c>
      <c r="CB124" s="833"/>
      <c r="CC124" s="833"/>
      <c r="CD124" s="833"/>
      <c r="CE124" s="833"/>
      <c r="CF124" s="728"/>
      <c r="CG124" s="729"/>
      <c r="CH124" s="729"/>
      <c r="CI124" s="729"/>
      <c r="CJ124" s="864"/>
      <c r="CK124" s="872"/>
      <c r="CL124" s="872"/>
      <c r="CM124" s="872"/>
      <c r="CN124" s="872"/>
      <c r="CO124" s="873"/>
      <c r="CP124" s="837" t="s">
        <v>460</v>
      </c>
      <c r="CQ124" s="838"/>
      <c r="CR124" s="838"/>
      <c r="CS124" s="838"/>
      <c r="CT124" s="838"/>
      <c r="CU124" s="838"/>
      <c r="CV124" s="838"/>
      <c r="CW124" s="838"/>
      <c r="CX124" s="838"/>
      <c r="CY124" s="838"/>
      <c r="CZ124" s="838"/>
      <c r="DA124" s="838"/>
      <c r="DB124" s="838"/>
      <c r="DC124" s="838"/>
      <c r="DD124" s="838"/>
      <c r="DE124" s="838"/>
      <c r="DF124" s="839"/>
      <c r="DG124" s="765">
        <v>411</v>
      </c>
      <c r="DH124" s="766"/>
      <c r="DI124" s="766"/>
      <c r="DJ124" s="766"/>
      <c r="DK124" s="767"/>
      <c r="DL124" s="768">
        <v>370</v>
      </c>
      <c r="DM124" s="766"/>
      <c r="DN124" s="766"/>
      <c r="DO124" s="766"/>
      <c r="DP124" s="767"/>
      <c r="DQ124" s="768">
        <v>328</v>
      </c>
      <c r="DR124" s="766"/>
      <c r="DS124" s="766"/>
      <c r="DT124" s="766"/>
      <c r="DU124" s="767"/>
      <c r="DV124" s="850">
        <v>0</v>
      </c>
      <c r="DW124" s="851"/>
      <c r="DX124" s="851"/>
      <c r="DY124" s="851"/>
      <c r="DZ124" s="852"/>
    </row>
    <row r="125" spans="1:130" s="218" customFormat="1" ht="26.25" customHeight="1" x14ac:dyDescent="0.15">
      <c r="A125" s="822"/>
      <c r="B125" s="823"/>
      <c r="C125" s="817" t="s">
        <v>449</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853" t="s">
        <v>461</v>
      </c>
      <c r="CL125" s="854"/>
      <c r="CM125" s="854"/>
      <c r="CN125" s="854"/>
      <c r="CO125" s="855"/>
      <c r="CP125" s="862" t="s">
        <v>462</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
      <c r="A126" s="822"/>
      <c r="B126" s="823"/>
      <c r="C126" s="817" t="s">
        <v>451</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856"/>
      <c r="CL126" s="857"/>
      <c r="CM126" s="857"/>
      <c r="CN126" s="857"/>
      <c r="CO126" s="858"/>
      <c r="CP126" s="817" t="s">
        <v>463</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18" customFormat="1" ht="26.25" customHeight="1" x14ac:dyDescent="0.15">
      <c r="A127" s="824"/>
      <c r="B127" s="825"/>
      <c r="C127" s="840" t="s">
        <v>464</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v>1065739</v>
      </c>
      <c r="AB127" s="782"/>
      <c r="AC127" s="782"/>
      <c r="AD127" s="782"/>
      <c r="AE127" s="783"/>
      <c r="AF127" s="784">
        <v>1037422</v>
      </c>
      <c r="AG127" s="782"/>
      <c r="AH127" s="782"/>
      <c r="AI127" s="782"/>
      <c r="AJ127" s="783"/>
      <c r="AK127" s="784">
        <v>1015505</v>
      </c>
      <c r="AL127" s="782"/>
      <c r="AM127" s="782"/>
      <c r="AN127" s="782"/>
      <c r="AO127" s="783"/>
      <c r="AP127" s="826">
        <v>0.5</v>
      </c>
      <c r="AQ127" s="827"/>
      <c r="AR127" s="827"/>
      <c r="AS127" s="827"/>
      <c r="AT127" s="828"/>
      <c r="AU127" s="220"/>
      <c r="AV127" s="220"/>
      <c r="AW127" s="220"/>
      <c r="AX127" s="843" t="s">
        <v>465</v>
      </c>
      <c r="AY127" s="814"/>
      <c r="AZ127" s="814"/>
      <c r="BA127" s="814"/>
      <c r="BB127" s="814"/>
      <c r="BC127" s="814"/>
      <c r="BD127" s="814"/>
      <c r="BE127" s="815"/>
      <c r="BF127" s="813" t="s">
        <v>466</v>
      </c>
      <c r="BG127" s="814"/>
      <c r="BH127" s="814"/>
      <c r="BI127" s="814"/>
      <c r="BJ127" s="814"/>
      <c r="BK127" s="814"/>
      <c r="BL127" s="815"/>
      <c r="BM127" s="813" t="s">
        <v>467</v>
      </c>
      <c r="BN127" s="814"/>
      <c r="BO127" s="814"/>
      <c r="BP127" s="814"/>
      <c r="BQ127" s="814"/>
      <c r="BR127" s="814"/>
      <c r="BS127" s="815"/>
      <c r="BT127" s="813" t="s">
        <v>468</v>
      </c>
      <c r="BU127" s="814"/>
      <c r="BV127" s="814"/>
      <c r="BW127" s="814"/>
      <c r="BX127" s="814"/>
      <c r="BY127" s="814"/>
      <c r="BZ127" s="816"/>
      <c r="CA127" s="220"/>
      <c r="CB127" s="220"/>
      <c r="CC127" s="220"/>
      <c r="CD127" s="242"/>
      <c r="CE127" s="242"/>
      <c r="CF127" s="242"/>
      <c r="CG127" s="220"/>
      <c r="CH127" s="220"/>
      <c r="CI127" s="220"/>
      <c r="CJ127" s="241"/>
      <c r="CK127" s="856"/>
      <c r="CL127" s="857"/>
      <c r="CM127" s="857"/>
      <c r="CN127" s="857"/>
      <c r="CO127" s="858"/>
      <c r="CP127" s="817" t="s">
        <v>469</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
      <c r="A128" s="798" t="s">
        <v>470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471</v>
      </c>
      <c r="X128" s="800"/>
      <c r="Y128" s="800"/>
      <c r="Z128" s="801"/>
      <c r="AA128" s="802">
        <v>5974734</v>
      </c>
      <c r="AB128" s="803"/>
      <c r="AC128" s="803"/>
      <c r="AD128" s="803"/>
      <c r="AE128" s="804"/>
      <c r="AF128" s="805">
        <v>5847200</v>
      </c>
      <c r="AG128" s="803"/>
      <c r="AH128" s="803"/>
      <c r="AI128" s="803"/>
      <c r="AJ128" s="804"/>
      <c r="AK128" s="805">
        <v>7208374</v>
      </c>
      <c r="AL128" s="803"/>
      <c r="AM128" s="803"/>
      <c r="AN128" s="803"/>
      <c r="AO128" s="804"/>
      <c r="AP128" s="806"/>
      <c r="AQ128" s="807"/>
      <c r="AR128" s="807"/>
      <c r="AS128" s="807"/>
      <c r="AT128" s="808"/>
      <c r="AU128" s="220"/>
      <c r="AV128" s="220"/>
      <c r="AW128" s="220"/>
      <c r="AX128" s="809" t="s">
        <v>472</v>
      </c>
      <c r="AY128" s="810"/>
      <c r="AZ128" s="810"/>
      <c r="BA128" s="810"/>
      <c r="BB128" s="810"/>
      <c r="BC128" s="810"/>
      <c r="BD128" s="810"/>
      <c r="BE128" s="811"/>
      <c r="BF128" s="788" t="s">
        <v>122</v>
      </c>
      <c r="BG128" s="789"/>
      <c r="BH128" s="789"/>
      <c r="BI128" s="789"/>
      <c r="BJ128" s="789"/>
      <c r="BK128" s="789"/>
      <c r="BL128" s="812"/>
      <c r="BM128" s="788">
        <v>11.25</v>
      </c>
      <c r="BN128" s="789"/>
      <c r="BO128" s="789"/>
      <c r="BP128" s="789"/>
      <c r="BQ128" s="789"/>
      <c r="BR128" s="789"/>
      <c r="BS128" s="812"/>
      <c r="BT128" s="788">
        <v>20</v>
      </c>
      <c r="BU128" s="789"/>
      <c r="BV128" s="789"/>
      <c r="BW128" s="789"/>
      <c r="BX128" s="789"/>
      <c r="BY128" s="789"/>
      <c r="BZ128" s="790"/>
      <c r="CA128" s="242"/>
      <c r="CB128" s="242"/>
      <c r="CC128" s="242"/>
      <c r="CD128" s="242"/>
      <c r="CE128" s="242"/>
      <c r="CF128" s="242"/>
      <c r="CG128" s="220"/>
      <c r="CH128" s="220"/>
      <c r="CI128" s="220"/>
      <c r="CJ128" s="241"/>
      <c r="CK128" s="859"/>
      <c r="CL128" s="860"/>
      <c r="CM128" s="860"/>
      <c r="CN128" s="860"/>
      <c r="CO128" s="861"/>
      <c r="CP128" s="791" t="s">
        <v>473</v>
      </c>
      <c r="CQ128" s="732"/>
      <c r="CR128" s="732"/>
      <c r="CS128" s="732"/>
      <c r="CT128" s="732"/>
      <c r="CU128" s="732"/>
      <c r="CV128" s="732"/>
      <c r="CW128" s="732"/>
      <c r="CX128" s="732"/>
      <c r="CY128" s="732"/>
      <c r="CZ128" s="732"/>
      <c r="DA128" s="732"/>
      <c r="DB128" s="732"/>
      <c r="DC128" s="732"/>
      <c r="DD128" s="732"/>
      <c r="DE128" s="732"/>
      <c r="DF128" s="733"/>
      <c r="DG128" s="792">
        <v>2960</v>
      </c>
      <c r="DH128" s="793"/>
      <c r="DI128" s="793"/>
      <c r="DJ128" s="793"/>
      <c r="DK128" s="793"/>
      <c r="DL128" s="793">
        <v>11806</v>
      </c>
      <c r="DM128" s="793"/>
      <c r="DN128" s="793"/>
      <c r="DO128" s="793"/>
      <c r="DP128" s="793"/>
      <c r="DQ128" s="793">
        <v>53</v>
      </c>
      <c r="DR128" s="793"/>
      <c r="DS128" s="793"/>
      <c r="DT128" s="793"/>
      <c r="DU128" s="793"/>
      <c r="DV128" s="794">
        <v>0</v>
      </c>
      <c r="DW128" s="794"/>
      <c r="DX128" s="794"/>
      <c r="DY128" s="794"/>
      <c r="DZ128" s="795"/>
    </row>
    <row r="129" spans="1:131" s="218"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474</v>
      </c>
      <c r="X129" s="779"/>
      <c r="Y129" s="779"/>
      <c r="Z129" s="780"/>
      <c r="AA129" s="781">
        <v>206289107</v>
      </c>
      <c r="AB129" s="782"/>
      <c r="AC129" s="782"/>
      <c r="AD129" s="782"/>
      <c r="AE129" s="783"/>
      <c r="AF129" s="784">
        <v>209635573</v>
      </c>
      <c r="AG129" s="782"/>
      <c r="AH129" s="782"/>
      <c r="AI129" s="782"/>
      <c r="AJ129" s="783"/>
      <c r="AK129" s="784">
        <v>212740091</v>
      </c>
      <c r="AL129" s="782"/>
      <c r="AM129" s="782"/>
      <c r="AN129" s="782"/>
      <c r="AO129" s="783"/>
      <c r="AP129" s="785"/>
      <c r="AQ129" s="786"/>
      <c r="AR129" s="786"/>
      <c r="AS129" s="786"/>
      <c r="AT129" s="787"/>
      <c r="AU129" s="221"/>
      <c r="AV129" s="221"/>
      <c r="AW129" s="221"/>
      <c r="AX129" s="753" t="s">
        <v>475</v>
      </c>
      <c r="AY129" s="754"/>
      <c r="AZ129" s="754"/>
      <c r="BA129" s="754"/>
      <c r="BB129" s="754"/>
      <c r="BC129" s="754"/>
      <c r="BD129" s="754"/>
      <c r="BE129" s="755"/>
      <c r="BF129" s="772" t="s">
        <v>122</v>
      </c>
      <c r="BG129" s="773"/>
      <c r="BH129" s="773"/>
      <c r="BI129" s="773"/>
      <c r="BJ129" s="773"/>
      <c r="BK129" s="773"/>
      <c r="BL129" s="774"/>
      <c r="BM129" s="772">
        <v>16.25</v>
      </c>
      <c r="BN129" s="773"/>
      <c r="BO129" s="773"/>
      <c r="BP129" s="773"/>
      <c r="BQ129" s="773"/>
      <c r="BR129" s="773"/>
      <c r="BS129" s="774"/>
      <c r="BT129" s="772">
        <v>30</v>
      </c>
      <c r="BU129" s="773"/>
      <c r="BV129" s="773"/>
      <c r="BW129" s="773"/>
      <c r="BX129" s="773"/>
      <c r="BY129" s="773"/>
      <c r="BZ129" s="775"/>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15">
      <c r="A130" s="776" t="s">
        <v>476</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477</v>
      </c>
      <c r="X130" s="779"/>
      <c r="Y130" s="779"/>
      <c r="Z130" s="780"/>
      <c r="AA130" s="781">
        <v>23949773</v>
      </c>
      <c r="AB130" s="782"/>
      <c r="AC130" s="782"/>
      <c r="AD130" s="782"/>
      <c r="AE130" s="783"/>
      <c r="AF130" s="784">
        <v>23848762</v>
      </c>
      <c r="AG130" s="782"/>
      <c r="AH130" s="782"/>
      <c r="AI130" s="782"/>
      <c r="AJ130" s="783"/>
      <c r="AK130" s="784">
        <v>22887769</v>
      </c>
      <c r="AL130" s="782"/>
      <c r="AM130" s="782"/>
      <c r="AN130" s="782"/>
      <c r="AO130" s="783"/>
      <c r="AP130" s="785"/>
      <c r="AQ130" s="786"/>
      <c r="AR130" s="786"/>
      <c r="AS130" s="786"/>
      <c r="AT130" s="787"/>
      <c r="AU130" s="221"/>
      <c r="AV130" s="221"/>
      <c r="AW130" s="221"/>
      <c r="AX130" s="753" t="s">
        <v>478</v>
      </c>
      <c r="AY130" s="754"/>
      <c r="AZ130" s="754"/>
      <c r="BA130" s="754"/>
      <c r="BB130" s="754"/>
      <c r="BC130" s="754"/>
      <c r="BD130" s="754"/>
      <c r="BE130" s="755"/>
      <c r="BF130" s="756">
        <v>5.7</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479</v>
      </c>
      <c r="X131" s="763"/>
      <c r="Y131" s="763"/>
      <c r="Z131" s="764"/>
      <c r="AA131" s="765">
        <v>182339334</v>
      </c>
      <c r="AB131" s="766"/>
      <c r="AC131" s="766"/>
      <c r="AD131" s="766"/>
      <c r="AE131" s="767"/>
      <c r="AF131" s="768">
        <v>185786811</v>
      </c>
      <c r="AG131" s="766"/>
      <c r="AH131" s="766"/>
      <c r="AI131" s="766"/>
      <c r="AJ131" s="767"/>
      <c r="AK131" s="768">
        <v>189852322</v>
      </c>
      <c r="AL131" s="766"/>
      <c r="AM131" s="766"/>
      <c r="AN131" s="766"/>
      <c r="AO131" s="767"/>
      <c r="AP131" s="769"/>
      <c r="AQ131" s="770"/>
      <c r="AR131" s="770"/>
      <c r="AS131" s="770"/>
      <c r="AT131" s="771"/>
      <c r="AU131" s="221"/>
      <c r="AV131" s="221"/>
      <c r="AW131" s="221"/>
      <c r="AX131" s="731" t="s">
        <v>480</v>
      </c>
      <c r="AY131" s="732"/>
      <c r="AZ131" s="732"/>
      <c r="BA131" s="732"/>
      <c r="BB131" s="732"/>
      <c r="BC131" s="732"/>
      <c r="BD131" s="732"/>
      <c r="BE131" s="733"/>
      <c r="BF131" s="734" t="s">
        <v>122</v>
      </c>
      <c r="BG131" s="735"/>
      <c r="BH131" s="735"/>
      <c r="BI131" s="735"/>
      <c r="BJ131" s="735"/>
      <c r="BK131" s="735"/>
      <c r="BL131" s="736"/>
      <c r="BM131" s="734">
        <v>400</v>
      </c>
      <c r="BN131" s="735"/>
      <c r="BO131" s="735"/>
      <c r="BP131" s="735"/>
      <c r="BQ131" s="735"/>
      <c r="BR131" s="735"/>
      <c r="BS131" s="736"/>
      <c r="BT131" s="737"/>
      <c r="BU131" s="738"/>
      <c r="BV131" s="738"/>
      <c r="BW131" s="738"/>
      <c r="BX131" s="738"/>
      <c r="BY131" s="738"/>
      <c r="BZ131" s="739"/>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15">
      <c r="A132" s="740" t="s">
        <v>481</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482</v>
      </c>
      <c r="W132" s="744"/>
      <c r="X132" s="744"/>
      <c r="Y132" s="744"/>
      <c r="Z132" s="745"/>
      <c r="AA132" s="746">
        <v>5.6731100049999998</v>
      </c>
      <c r="AB132" s="747"/>
      <c r="AC132" s="747"/>
      <c r="AD132" s="747"/>
      <c r="AE132" s="748"/>
      <c r="AF132" s="749">
        <v>6.1809457510000003</v>
      </c>
      <c r="AG132" s="747"/>
      <c r="AH132" s="747"/>
      <c r="AI132" s="747"/>
      <c r="AJ132" s="748"/>
      <c r="AK132" s="749">
        <v>5.2968701640000004</v>
      </c>
      <c r="AL132" s="747"/>
      <c r="AM132" s="747"/>
      <c r="AN132" s="747"/>
      <c r="AO132" s="748"/>
      <c r="AP132" s="750"/>
      <c r="AQ132" s="751"/>
      <c r="AR132" s="751"/>
      <c r="AS132" s="751"/>
      <c r="AT132" s="752"/>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483</v>
      </c>
      <c r="W133" s="723"/>
      <c r="X133" s="723"/>
      <c r="Y133" s="723"/>
      <c r="Z133" s="724"/>
      <c r="AA133" s="725">
        <v>5.3</v>
      </c>
      <c r="AB133" s="726"/>
      <c r="AC133" s="726"/>
      <c r="AD133" s="726"/>
      <c r="AE133" s="727"/>
      <c r="AF133" s="725">
        <v>5.6</v>
      </c>
      <c r="AG133" s="726"/>
      <c r="AH133" s="726"/>
      <c r="AI133" s="726"/>
      <c r="AJ133" s="727"/>
      <c r="AK133" s="725">
        <v>5.7</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M0ubqIAU0dVNcecw5LR5sN98ZelFJEZ2TJ/Z+jD97tDN2+zKFJgTsZFNYePTLDs0QeFM3SNZ4mYtHQF9Eoeukg==" saltValue="l4nYvyM6t75zJOKXRM6E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119:120" x14ac:dyDescent="0.15">
      <c r="DP17" s="246"/>
    </row>
    <row r="18" spans="119:120" x14ac:dyDescent="0.15"/>
    <row r="19" spans="119:120" x14ac:dyDescent="0.15"/>
    <row r="20" spans="119:120" x14ac:dyDescent="0.15">
      <c r="DO20" s="246"/>
      <c r="DP20" s="246"/>
    </row>
    <row r="21" spans="119:120" x14ac:dyDescent="0.15">
      <c r="DP21" s="246"/>
    </row>
    <row r="22" spans="119:120" x14ac:dyDescent="0.15"/>
    <row r="23" spans="119:120" x14ac:dyDescent="0.15">
      <c r="DO23" s="246"/>
      <c r="DP23" s="246"/>
    </row>
    <row r="24" spans="119:120" x14ac:dyDescent="0.15">
      <c r="DP24" s="246"/>
    </row>
    <row r="25" spans="119:120" x14ac:dyDescent="0.15">
      <c r="DP25" s="246"/>
    </row>
    <row r="26" spans="119:120" x14ac:dyDescent="0.15">
      <c r="DO26" s="246"/>
      <c r="DP26" s="246"/>
    </row>
    <row r="27" spans="119:120" x14ac:dyDescent="0.15"/>
    <row r="28" spans="119:120" x14ac:dyDescent="0.15">
      <c r="DO28" s="246"/>
      <c r="DP28" s="246"/>
    </row>
    <row r="29" spans="119:120" x14ac:dyDescent="0.15">
      <c r="DP29" s="246"/>
    </row>
    <row r="30" spans="119:120" x14ac:dyDescent="0.15"/>
    <row r="31" spans="119:120" x14ac:dyDescent="0.15">
      <c r="DO31" s="246"/>
      <c r="DP31" s="246"/>
    </row>
    <row r="32" spans="119: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484</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sheetProtection algorithmName="SHA-512" hashValue="XHjr7+11gOSQSyeY5DqlqkCqKQq6EiFlgn/TUKRx/1UbYuifeU6+2QTd/rktXdLX+3Su7qLNgcSYD7BJ/IS8FQ==" saltValue="53d2wlLnEZ+EA83Y5SzmvA=="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SZ3kv7+C4XdSCy6Zo0PIemxX7WhPhNxsLu2GQXiT5UZnx1R+e2SIlpQTzEfdFFDs7ZLXg7K0vHUTAn2ywyJvg==" saltValue="cW2Uwq0UH7PkhyN0wiLU9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485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486</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50" t="s">
        <v>487</v>
      </c>
      <c r="AP7" s="259"/>
      <c r="AQ7" s="260" t="s">
        <v>488</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51"/>
      <c r="AP8" s="265" t="s">
        <v>489</v>
      </c>
      <c r="AQ8" s="266" t="s">
        <v>490</v>
      </c>
      <c r="AR8" s="267" t="s">
        <v>491</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62" t="s">
        <v>492</v>
      </c>
      <c r="AL9" s="1163"/>
      <c r="AM9" s="1163"/>
      <c r="AN9" s="1164"/>
      <c r="AO9" s="268">
        <v>84520137</v>
      </c>
      <c r="AP9" s="268">
        <v>121491</v>
      </c>
      <c r="AQ9" s="269">
        <v>112291</v>
      </c>
      <c r="AR9" s="270">
        <v>8.1999999999999993</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62" t="s">
        <v>493</v>
      </c>
      <c r="AL10" s="1163"/>
      <c r="AM10" s="1163"/>
      <c r="AN10" s="1164"/>
      <c r="AO10" s="271">
        <v>171547</v>
      </c>
      <c r="AP10" s="271">
        <v>247</v>
      </c>
      <c r="AQ10" s="272">
        <v>121</v>
      </c>
      <c r="AR10" s="273">
        <v>104.1</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62" t="s">
        <v>494</v>
      </c>
      <c r="AL11" s="1163"/>
      <c r="AM11" s="1163"/>
      <c r="AN11" s="1164"/>
      <c r="AO11" s="271">
        <v>88985</v>
      </c>
      <c r="AP11" s="271">
        <v>128</v>
      </c>
      <c r="AQ11" s="272">
        <v>1235</v>
      </c>
      <c r="AR11" s="273">
        <v>-89.6</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62" t="s">
        <v>495</v>
      </c>
      <c r="AL12" s="1163"/>
      <c r="AM12" s="1163"/>
      <c r="AN12" s="1164"/>
      <c r="AO12" s="271" t="s">
        <v>496</v>
      </c>
      <c r="AP12" s="271" t="s">
        <v>496</v>
      </c>
      <c r="AQ12" s="272">
        <v>3</v>
      </c>
      <c r="AR12" s="273" t="s">
        <v>496</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62" t="s">
        <v>497</v>
      </c>
      <c r="AL13" s="1163"/>
      <c r="AM13" s="1163"/>
      <c r="AN13" s="1164"/>
      <c r="AO13" s="271">
        <v>973531</v>
      </c>
      <c r="AP13" s="271">
        <v>1399</v>
      </c>
      <c r="AQ13" s="272">
        <v>2021</v>
      </c>
      <c r="AR13" s="273">
        <v>-30.8</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62" t="s">
        <v>498</v>
      </c>
      <c r="AL14" s="1163"/>
      <c r="AM14" s="1163"/>
      <c r="AN14" s="1164"/>
      <c r="AO14" s="271">
        <v>1187433</v>
      </c>
      <c r="AP14" s="271">
        <v>1707</v>
      </c>
      <c r="AQ14" s="272">
        <v>1404</v>
      </c>
      <c r="AR14" s="273">
        <v>21.6</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65" t="s">
        <v>499</v>
      </c>
      <c r="AL15" s="1166"/>
      <c r="AM15" s="1166"/>
      <c r="AN15" s="1167"/>
      <c r="AO15" s="271">
        <v>-6633669</v>
      </c>
      <c r="AP15" s="271">
        <v>-9535</v>
      </c>
      <c r="AQ15" s="272">
        <v>-7200</v>
      </c>
      <c r="AR15" s="273">
        <v>32.4</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65" t="s">
        <v>177</v>
      </c>
      <c r="AL16" s="1166"/>
      <c r="AM16" s="1166"/>
      <c r="AN16" s="1167"/>
      <c r="AO16" s="271">
        <v>80307964</v>
      </c>
      <c r="AP16" s="271">
        <v>115436</v>
      </c>
      <c r="AQ16" s="272">
        <v>109874</v>
      </c>
      <c r="AR16" s="273">
        <v>5.0999999999999996</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500</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501</v>
      </c>
      <c r="AP20" s="280" t="s">
        <v>502</v>
      </c>
      <c r="AQ20" s="281" t="s">
        <v>503</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68" t="s">
        <v>504</v>
      </c>
      <c r="AL21" s="1169"/>
      <c r="AM21" s="1169"/>
      <c r="AN21" s="1170"/>
      <c r="AO21" s="284">
        <v>12.12</v>
      </c>
      <c r="AP21" s="285">
        <v>11.47</v>
      </c>
      <c r="AQ21" s="286">
        <v>0.65</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68" t="s">
        <v>505</v>
      </c>
      <c r="AL22" s="1169"/>
      <c r="AM22" s="1169"/>
      <c r="AN22" s="1170"/>
      <c r="AO22" s="289">
        <v>101.6</v>
      </c>
      <c r="AP22" s="290">
        <v>99.8</v>
      </c>
      <c r="AQ22" s="291">
        <v>1.8</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61" t="s">
        <v>506</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4"/>
    </row>
    <row r="27" spans="1:46" x14ac:dyDescent="0.15">
      <c r="A27" s="296"/>
      <c r="AO27" s="249"/>
      <c r="AP27" s="249"/>
      <c r="AQ27" s="249"/>
      <c r="AR27" s="249"/>
      <c r="AS27" s="249"/>
      <c r="AT27" s="249"/>
    </row>
    <row r="28" spans="1:46" ht="17.25" x14ac:dyDescent="0.15">
      <c r="A28" s="250" t="s">
        <v>507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508</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50" t="s">
        <v>487</v>
      </c>
      <c r="AP30" s="259"/>
      <c r="AQ30" s="260" t="s">
        <v>488</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51"/>
      <c r="AP31" s="265" t="s">
        <v>489</v>
      </c>
      <c r="AQ31" s="266" t="s">
        <v>490</v>
      </c>
      <c r="AR31" s="267" t="s">
        <v>491</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52" t="s">
        <v>509</v>
      </c>
      <c r="AL32" s="1153"/>
      <c r="AM32" s="1153"/>
      <c r="AN32" s="1154"/>
      <c r="AO32" s="299">
        <v>29605272</v>
      </c>
      <c r="AP32" s="299">
        <v>42555</v>
      </c>
      <c r="AQ32" s="300">
        <v>29025</v>
      </c>
      <c r="AR32" s="301">
        <v>46.6</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52" t="s">
        <v>510</v>
      </c>
      <c r="AL33" s="1153"/>
      <c r="AM33" s="1153"/>
      <c r="AN33" s="1154"/>
      <c r="AO33" s="299" t="s">
        <v>496</v>
      </c>
      <c r="AP33" s="299" t="s">
        <v>496</v>
      </c>
      <c r="AQ33" s="300">
        <v>2558</v>
      </c>
      <c r="AR33" s="301" t="s">
        <v>496</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52" t="s">
        <v>511</v>
      </c>
      <c r="AL34" s="1153"/>
      <c r="AM34" s="1153"/>
      <c r="AN34" s="1154"/>
      <c r="AO34" s="299">
        <v>3400000</v>
      </c>
      <c r="AP34" s="299">
        <v>4887</v>
      </c>
      <c r="AQ34" s="300">
        <v>21936</v>
      </c>
      <c r="AR34" s="301">
        <v>-77.7</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52" t="s">
        <v>512</v>
      </c>
      <c r="AL35" s="1153"/>
      <c r="AM35" s="1153"/>
      <c r="AN35" s="1154"/>
      <c r="AO35" s="299">
        <v>6113736</v>
      </c>
      <c r="AP35" s="299">
        <v>8788</v>
      </c>
      <c r="AQ35" s="300">
        <v>9222</v>
      </c>
      <c r="AR35" s="301">
        <v>-4.7</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52" t="s">
        <v>513</v>
      </c>
      <c r="AL36" s="1153"/>
      <c r="AM36" s="1153"/>
      <c r="AN36" s="1154"/>
      <c r="AO36" s="299">
        <v>17743</v>
      </c>
      <c r="AP36" s="299">
        <v>26</v>
      </c>
      <c r="AQ36" s="300">
        <v>155</v>
      </c>
      <c r="AR36" s="301">
        <v>-83.2</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52" t="s">
        <v>514</v>
      </c>
      <c r="AL37" s="1153"/>
      <c r="AM37" s="1153"/>
      <c r="AN37" s="1154"/>
      <c r="AO37" s="299">
        <v>1015505</v>
      </c>
      <c r="AP37" s="299">
        <v>1460</v>
      </c>
      <c r="AQ37" s="300">
        <v>1054</v>
      </c>
      <c r="AR37" s="301">
        <v>38.5</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55" t="s">
        <v>515</v>
      </c>
      <c r="AL38" s="1156"/>
      <c r="AM38" s="1156"/>
      <c r="AN38" s="1157"/>
      <c r="AO38" s="302">
        <v>118</v>
      </c>
      <c r="AP38" s="302">
        <v>0</v>
      </c>
      <c r="AQ38" s="303">
        <v>1</v>
      </c>
      <c r="AR38" s="291">
        <v>-100</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55" t="s">
        <v>516</v>
      </c>
      <c r="AL39" s="1156"/>
      <c r="AM39" s="1156"/>
      <c r="AN39" s="1157"/>
      <c r="AO39" s="299">
        <v>-7208374</v>
      </c>
      <c r="AP39" s="299">
        <v>-10361</v>
      </c>
      <c r="AQ39" s="300">
        <v>-17788</v>
      </c>
      <c r="AR39" s="301">
        <v>-41.8</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52" t="s">
        <v>517</v>
      </c>
      <c r="AL40" s="1153"/>
      <c r="AM40" s="1153"/>
      <c r="AN40" s="1154"/>
      <c r="AO40" s="299">
        <v>-22887769</v>
      </c>
      <c r="AP40" s="299">
        <v>-32899</v>
      </c>
      <c r="AQ40" s="300">
        <v>-29583</v>
      </c>
      <c r="AR40" s="301">
        <v>11.2</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58" t="s">
        <v>287</v>
      </c>
      <c r="AL41" s="1159"/>
      <c r="AM41" s="1159"/>
      <c r="AN41" s="1160"/>
      <c r="AO41" s="299">
        <v>10056231</v>
      </c>
      <c r="AP41" s="299">
        <v>14455</v>
      </c>
      <c r="AQ41" s="300">
        <v>16580</v>
      </c>
      <c r="AR41" s="301">
        <v>-12.8</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518</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519</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45" t="s">
        <v>487</v>
      </c>
      <c r="AN49" s="1147" t="s">
        <v>520</v>
      </c>
      <c r="AO49" s="1148"/>
      <c r="AP49" s="1148"/>
      <c r="AQ49" s="1148"/>
      <c r="AR49" s="1149"/>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46"/>
      <c r="AN50" s="315" t="s">
        <v>521</v>
      </c>
      <c r="AO50" s="316" t="s">
        <v>522</v>
      </c>
      <c r="AP50" s="317" t="s">
        <v>523</v>
      </c>
      <c r="AQ50" s="318" t="s">
        <v>524</v>
      </c>
      <c r="AR50" s="319" t="s">
        <v>525</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526</v>
      </c>
      <c r="AL51" s="312"/>
      <c r="AM51" s="320">
        <v>43674452</v>
      </c>
      <c r="AN51" s="321">
        <v>61674</v>
      </c>
      <c r="AO51" s="322">
        <v>10.8</v>
      </c>
      <c r="AP51" s="323">
        <v>58766</v>
      </c>
      <c r="AQ51" s="324">
        <v>2.9</v>
      </c>
      <c r="AR51" s="325">
        <v>7.9</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527</v>
      </c>
      <c r="AM52" s="328">
        <v>22488607</v>
      </c>
      <c r="AN52" s="329">
        <v>31757</v>
      </c>
      <c r="AO52" s="330">
        <v>21.7</v>
      </c>
      <c r="AP52" s="331">
        <v>29363</v>
      </c>
      <c r="AQ52" s="332">
        <v>-2.5</v>
      </c>
      <c r="AR52" s="333">
        <v>24.2</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528</v>
      </c>
      <c r="AL53" s="312"/>
      <c r="AM53" s="320">
        <v>50768969</v>
      </c>
      <c r="AN53" s="321">
        <v>72065</v>
      </c>
      <c r="AO53" s="322">
        <v>16.8</v>
      </c>
      <c r="AP53" s="323">
        <v>62482</v>
      </c>
      <c r="AQ53" s="324">
        <v>6.3</v>
      </c>
      <c r="AR53" s="325">
        <v>10.5</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527</v>
      </c>
      <c r="AM54" s="328">
        <v>30910826</v>
      </c>
      <c r="AN54" s="329">
        <v>43877</v>
      </c>
      <c r="AO54" s="330">
        <v>38.200000000000003</v>
      </c>
      <c r="AP54" s="331">
        <v>34626</v>
      </c>
      <c r="AQ54" s="332">
        <v>17.899999999999999</v>
      </c>
      <c r="AR54" s="333">
        <v>20.3</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529</v>
      </c>
      <c r="AL55" s="312"/>
      <c r="AM55" s="320">
        <v>50038516</v>
      </c>
      <c r="AN55" s="321">
        <v>71278</v>
      </c>
      <c r="AO55" s="322">
        <v>-1.1000000000000001</v>
      </c>
      <c r="AP55" s="323">
        <v>59288</v>
      </c>
      <c r="AQ55" s="324">
        <v>-5.0999999999999996</v>
      </c>
      <c r="AR55" s="325">
        <v>4</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527</v>
      </c>
      <c r="AM56" s="328">
        <v>29017827</v>
      </c>
      <c r="AN56" s="329">
        <v>41335</v>
      </c>
      <c r="AO56" s="330">
        <v>-5.8</v>
      </c>
      <c r="AP56" s="331">
        <v>32670</v>
      </c>
      <c r="AQ56" s="332">
        <v>-5.6</v>
      </c>
      <c r="AR56" s="333">
        <v>-0.2</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530</v>
      </c>
      <c r="AL57" s="312"/>
      <c r="AM57" s="320">
        <v>46151970</v>
      </c>
      <c r="AN57" s="321">
        <v>66057</v>
      </c>
      <c r="AO57" s="322">
        <v>-7.3</v>
      </c>
      <c r="AP57" s="323">
        <v>63490</v>
      </c>
      <c r="AQ57" s="324">
        <v>7.1</v>
      </c>
      <c r="AR57" s="325">
        <v>-14.4</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527</v>
      </c>
      <c r="AM58" s="328">
        <v>24272554</v>
      </c>
      <c r="AN58" s="329">
        <v>34741</v>
      </c>
      <c r="AO58" s="330">
        <v>-16</v>
      </c>
      <c r="AP58" s="331">
        <v>35347</v>
      </c>
      <c r="AQ58" s="332">
        <v>8.1999999999999993</v>
      </c>
      <c r="AR58" s="333">
        <v>-24.2</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531</v>
      </c>
      <c r="AL59" s="312"/>
      <c r="AM59" s="320">
        <v>55045636</v>
      </c>
      <c r="AN59" s="321">
        <v>79124</v>
      </c>
      <c r="AO59" s="322">
        <v>19.8</v>
      </c>
      <c r="AP59" s="323">
        <v>68481</v>
      </c>
      <c r="AQ59" s="324">
        <v>7.9</v>
      </c>
      <c r="AR59" s="325">
        <v>11.9</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527</v>
      </c>
      <c r="AM60" s="328">
        <v>33176454</v>
      </c>
      <c r="AN60" s="329">
        <v>47689</v>
      </c>
      <c r="AO60" s="330">
        <v>37.299999999999997</v>
      </c>
      <c r="AP60" s="331">
        <v>38966</v>
      </c>
      <c r="AQ60" s="332">
        <v>10.199999999999999</v>
      </c>
      <c r="AR60" s="333">
        <v>27.1</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532</v>
      </c>
      <c r="AL61" s="334"/>
      <c r="AM61" s="335">
        <v>49135909</v>
      </c>
      <c r="AN61" s="336">
        <v>70040</v>
      </c>
      <c r="AO61" s="337">
        <v>7.8</v>
      </c>
      <c r="AP61" s="338">
        <v>62501</v>
      </c>
      <c r="AQ61" s="339">
        <v>3.8</v>
      </c>
      <c r="AR61" s="325">
        <v>4</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527</v>
      </c>
      <c r="AM62" s="328">
        <v>27973254</v>
      </c>
      <c r="AN62" s="329">
        <v>39880</v>
      </c>
      <c r="AO62" s="330">
        <v>15.1</v>
      </c>
      <c r="AP62" s="331">
        <v>34194</v>
      </c>
      <c r="AQ62" s="332">
        <v>5.6</v>
      </c>
      <c r="AR62" s="333">
        <v>9.5</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aTlfVvRIczrPKfS+2AtowYcmAscSaourd1BWOtiFuGUDK8NrB+QC9+l9EpC32BKHewLCRv2zyZ3uEGvHRdnj9A==" saltValue="U8EDiNABoJxG2i6pxap9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484</v>
      </c>
    </row>
    <row r="120" spans="125:125" ht="13.5" hidden="1" customHeight="1" x14ac:dyDescent="0.15"/>
    <row r="121" spans="125:125" ht="13.5" hidden="1" customHeight="1" x14ac:dyDescent="0.15">
      <c r="DU121" s="246"/>
    </row>
  </sheetData>
  <sheetProtection algorithmName="SHA-512" hashValue="wFAcjOfH2b+VPSfMaIdvrOIzwIwyWoqx5CEArVtZgnm54aHz1EdQ+0eHKTbFK1a0gopjlDdR8CTz6vf+O6JLdQ==" saltValue="l+3+H1rQmNtMzIe04VAgH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sheetData>
  <sheetProtection algorithmName="SHA-512" hashValue="i5uDjV/DiQF5Yi7O9pgDVZWfnHeSrVsNNfARGTqvL70yPLAdK78uMiIfo849lfNnN2zLsVMNFhia4SMZ94yckg==" saltValue="awJ4G4F2KD6tIlRb08qMo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1" t="s">
        <v>3</v>
      </c>
      <c r="D47" s="1171"/>
      <c r="E47" s="1172"/>
      <c r="F47" s="11">
        <v>9.84</v>
      </c>
      <c r="G47" s="12">
        <v>9.7899999999999991</v>
      </c>
      <c r="H47" s="12">
        <v>11.07</v>
      </c>
      <c r="I47" s="12">
        <v>10.039999999999999</v>
      </c>
      <c r="J47" s="13">
        <v>10.29</v>
      </c>
    </row>
    <row r="48" spans="2:10" ht="57.75" customHeight="1" x14ac:dyDescent="0.15">
      <c r="B48" s="14"/>
      <c r="C48" s="1173" t="s">
        <v>4</v>
      </c>
      <c r="D48" s="1173"/>
      <c r="E48" s="1174"/>
      <c r="F48" s="15">
        <v>5.92</v>
      </c>
      <c r="G48" s="16">
        <v>6.32</v>
      </c>
      <c r="H48" s="16">
        <v>4.6399999999999997</v>
      </c>
      <c r="I48" s="16">
        <v>5.16</v>
      </c>
      <c r="J48" s="17">
        <v>6.21</v>
      </c>
    </row>
    <row r="49" spans="2:10" ht="57.75" customHeight="1" thickBot="1" x14ac:dyDescent="0.2">
      <c r="B49" s="18"/>
      <c r="C49" s="1175" t="s">
        <v>5</v>
      </c>
      <c r="D49" s="1175"/>
      <c r="E49" s="1176"/>
      <c r="F49" s="19" t="s">
        <v>539</v>
      </c>
      <c r="G49" s="20">
        <v>5.16</v>
      </c>
      <c r="H49" s="20" t="s">
        <v>540</v>
      </c>
      <c r="I49" s="20" t="s">
        <v>541</v>
      </c>
      <c r="J49" s="21">
        <v>0.67</v>
      </c>
    </row>
    <row r="50" spans="2:10" x14ac:dyDescent="0.15"/>
  </sheetData>
  <sheetProtection algorithmName="SHA-512" hashValue="WjlI0V7p6oBnj8hdGACj9Cne3PyqdBRfTeIa7AZfqkSN3OeKIpcQeNXid6/4MYIide4xCc1tJojY34lqY/gu+A==" saltValue="y7Se6gY9R7+8lchofIIr4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A40274BA-8ABA-469F-9AA8-E1DF67BBA060}"/>
</file>

<file path=customXml/itemProps2.xml><?xml version="1.0" encoding="utf-8"?>
<ds:datastoreItem xmlns:ds="http://schemas.openxmlformats.org/officeDocument/2006/customXml" ds:itemID="{88BDE004-6E78-4AEF-BE8C-18E28A0A245A}"/>
</file>

<file path=customXml/itemProps3.xml><?xml version="1.0" encoding="utf-8"?>
<ds:datastoreItem xmlns:ds="http://schemas.openxmlformats.org/officeDocument/2006/customXml" ds:itemID="{80B8E7EF-E740-4CF0-B0AB-0B387385D42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2026-03-11T06:14:53Z</cp:lastPrinted>
  <dcterms:created xsi:type="dcterms:W3CDTF">2026-02-23T08:21:31Z</dcterms:created>
  <dcterms:modified xsi:type="dcterms:W3CDTF">2026-03-11T06:15:43Z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