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worksheets/sheet1.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五十嵐結香(IGARASHIYuika)\Downloads\"/>
    </mc:Choice>
  </mc:AlternateContent>
  <xr:revisionPtr revIDLastSave="0" documentId="13_ncr:1_{362B6ABE-A549-4759-B03A-2235C92E330E}"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BW40" i="10"/>
  <c r="BE40" i="10"/>
  <c r="AM40" i="10"/>
  <c r="U40" i="10"/>
  <c r="BW39" i="10"/>
  <c r="BE39" i="10"/>
  <c r="AM39" i="10"/>
  <c r="U39" i="10"/>
  <c r="BE38" i="10"/>
  <c r="AM38" i="10"/>
  <c r="BE37" i="10"/>
  <c r="AM37" i="10"/>
  <c r="C34" i="10"/>
  <c r="C35" i="10" s="1"/>
  <c r="C36" i="10" l="1"/>
  <c r="C37" i="10" s="1"/>
  <c r="C38" i="10" s="1"/>
  <c r="C39" i="10" s="1"/>
  <c r="C40" i="10" s="1"/>
  <c r="C41"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E35" i="10" l="1"/>
  <c r="BE36" i="10" s="1"/>
  <c r="BW34" i="10"/>
  <c r="BW35" i="10" s="1"/>
  <c r="BW36" i="10" s="1"/>
  <c r="BW37" i="10" s="1"/>
  <c r="BW38" i="10" s="1"/>
  <c r="CO34" i="10"/>
  <c r="CO35" i="10" s="1"/>
  <c r="CO36" i="10" s="1"/>
  <c r="CO37" i="10" s="1"/>
  <c r="CO38" i="10" s="1"/>
  <c r="CO39" i="10" s="1"/>
  <c r="CO40" i="10" s="1"/>
  <c r="CO41" i="10" s="1"/>
  <c r="CO42" i="10" s="1"/>
  <c r="CO43" i="10" s="1"/>
</calcChain>
</file>

<file path=xl/sharedStrings.xml><?xml version="1.0" encoding="utf-8"?>
<sst xmlns="http://schemas.openxmlformats.org/spreadsheetml/2006/main" count="1124" uniqueCount="592">
  <si>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</si>
  <si>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</si>
  <si>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</si>
  <si>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</si>
  <si>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</si>
  <si>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</si>
  <si>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</si>
  <si>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</si>
  <si>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</si>
  <si>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</si>
  <si>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</si>
  <si>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</si>
  <si>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</si>
  <si>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</si>
  <si>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</si>
  <si>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</si>
  <si>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</si>
  <si>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</si>
  <si>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</si>
  <si>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</si>
  <si>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</si>
  <si>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</si>
  <si>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</si>
  <si>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</si>
  <si>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</si>
  <si>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</si>
  <si>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</si>
  <si>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</si>
  <si>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</si>
  <si>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</si>
  <si>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</si>
  <si>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</si>
  <si>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</si>
  <si>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</si>
  <si>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</si>
  <si>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</si>
  <si>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</si>
  <si>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</si>
  <si>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</si>
  <si>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</si>
  <si>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</si>
  <si>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</si>
  <si>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</si>
  <si>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</si>
  <si>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</si>
  <si>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</si>
  <si>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</si>
  <si>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</si>
  <si>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</si>
  <si>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</si>
  <si>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</si>
  <si>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</si>
  <si>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</si>
  <si>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</si>
  <si>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</si>
  <si>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</si>
  <si>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</si>
  <si>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</si>
  <si>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</si>
  <si>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</si>
  <si>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</si>
  <si>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</si>
  <si>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</si>
  <si>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</si>
  <si>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</si>
  <si>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</si>
  <si>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</si>
  <si>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</si>
  <si>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</si>
  <si>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</si>
  <si>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</si>
  <si>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</si>
  <si>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</si>
  <si>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</si>
  <si>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</si>
  <si>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</si>
  <si>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</si>
  <si>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</si>
  <si>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</si>
  <si>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</si>
  <si>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</si>
  <si>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</si>
  <si>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</si>
  <si>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</si>
  <si>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</si>
  <si>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</si>
  <si>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</si>
  <si>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</si>
  <si>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</si>
  <si>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</si>
  <si>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</si>
  <si>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</si>
  <si>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</si>
  <si>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</si>
  <si>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広島市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</si>
  <si>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</si>
  <si>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</si>
  <si>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</si>
  <si>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</si>
  <si>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</si>
  <si>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</si>
  <si>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</si>
  <si>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</si>
  <si>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</si>
  <si>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</si>
  <si>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</si>
  <si>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</si>
  <si>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</si>
  <si>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</si>
  <si>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</si>
  <si>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</si>
  <si>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</si>
  <si>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</si>
  <si>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</si>
  <si>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</si>
  <si>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</si>
  <si>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</si>
  <si>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</si>
  <si>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</si>
  <si>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</si>
  <si>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</si>
  <si>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</si>
  <si>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</si>
  <si>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</si>
  <si>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</si>
  <si>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</si>
  <si>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</si>
  <si>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</si>
  <si>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</si>
  <si>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</si>
  <si>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</si>
  <si>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</si>
  <si>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</si>
  <si>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</si>
  <si>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</si>
  <si>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</si>
  <si>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</si>
  <si>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</si>
  <si>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</si>
  <si>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</si>
  <si>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</si>
  <si>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</si>
  <si>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</si>
  <si>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</si>
  <si>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</si>
  <si>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</si>
  <si>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</si>
  <si>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</si>
  <si>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</si>
  <si>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</si>
  <si>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</si>
  <si>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</si>
  <si>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</si>
  <si>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</si>
  <si>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</si>
  <si>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</si>
  <si>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</si>
  <si>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</si>
  <si>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</si>
  <si>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</si>
  <si>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</si>
  <si>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</si>
  <si>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</si>
  <si>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</si>
  <si>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</si>
  <si>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</si>
  <si>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</si>
  <si>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</si>
  <si>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</si>
  <si>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</si>
  <si>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</si>
  <si>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</si>
  <si>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</si>
  <si>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</si>
  <si>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</si>
  <si>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</si>
  <si>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</si>
  <si>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</si>
  <si>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</si>
  <si>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</si>
  <si>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</si>
  <si>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</si>
  <si>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</si>
  <si>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</si>
  <si>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</si>
  <si>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</si>
  <si>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</si>
  <si>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</si>
  <si>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</si>
  <si>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</si>
  <si>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</si>
  <si>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</si>
  <si>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</si>
  <si>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</si>
  <si>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</si>
  <si>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</si>
  <si>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</si>
  <si>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</si>
  <si>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</si>
  <si>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</si>
  <si>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</si>
  <si>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</si>
  <si>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</si>
  <si>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広島県広島市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</si>
  <si>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</si>
  <si>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</si>
  <si>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</si>
  <si>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</si>
  <si>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</si>
  <si>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</si>
  <si>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</si>
  <si>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</si>
  <si>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</si>
  <si>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</si>
  <si>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</si>
  <si>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</si>
  <si>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</si>
  <si>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</si>
  <si>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</si>
  <si>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</si>
  <si>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</si>
  <si>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</si>
  <si>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</si>
  <si>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</si>
  <si>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</si>
  <si>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</si>
  <si>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</si>
  <si>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</si>
  <si>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</si>
  <si>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</si>
  <si>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</si>
  <si>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</si>
  <si>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</si>
  <si>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</si>
  <si>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</si>
  <si>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</si>
  <si>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</si>
  <si>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</si>
  <si>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</si>
  <si>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</si>
  <si>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</si>
  <si>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</si>
  <si>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</si>
  <si>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</si>
  <si>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</si>
  <si>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</si>
  <si>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</si>
  <si>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</si>
  <si>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</si>
  <si>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</si>
  <si>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</si>
  <si>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</si>
  <si>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</si>
  <si>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</si>
  <si>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</si>
  <si>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</si>
  <si>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</si>
  <si>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</si>
  <si>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</si>
  <si>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</si>
  <si>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</si>
  <si>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</si>
  <si>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</si>
  <si>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</si>
  <si>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</si>
  <si>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</si>
  <si>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</si>
  <si>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</si>
  <si>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</si>
  <si>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</si>
  <si>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</si>
  <si>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</si>
  <si>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</si>
  <si>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</si>
  <si>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</si>
  <si>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</si>
  <si>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</si>
  <si>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</si>
  <si>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</si>
  <si>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</si>
  <si>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</si>
  <si>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</si>
  <si>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</si>
  <si>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</si>
  <si>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</si>
  <si>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</si>
  <si>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</si>
  <si>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</si>
  <si>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</si>
  <si>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</si>
  <si>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</si>
  <si>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</si>
  <si>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</si>
  <si>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</si>
  <si>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</si>
  <si>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</si>
  <si>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</si>
  <si>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</si>
  <si>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</si>
  <si>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</si>
  <si>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</si>
  <si>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</si>
  <si>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</si>
  <si>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</si>
  <si>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</si>
  <si>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</si>
  <si>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</si>
  <si>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</si>
  <si>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</si>
  <si>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</si>
  <si>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</si>
  <si>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</si>
  <si>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</si>
  <si>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</si>
  <si>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</si>
  <si>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</si>
  <si>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</si>
  <si>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</si>
  <si>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</si>
  <si>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</si>
  <si>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</si>
  <si>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</si>
  <si>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</si>
  <si>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</si>
  <si>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</si>
  <si>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</si>
  <si>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</si>
  <si>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</si>
  <si>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</si>
  <si>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</si>
  <si>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</si>
  <si>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</si>
  <si>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</si>
  <si>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</si>
  <si>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</si>
  <si>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</si>
  <si>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</si>
  <si>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</si>
  <si>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</si>
  <si>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</si>
  <si>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</si>
  <si>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</si>
  <si>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</si>
  <si>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</si>
  <si>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</si>
  <si>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</si>
  <si>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</si>
  <si>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</si>
  <si>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</si>
  <si>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</si>
  <si>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</si>
  <si>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</si>
  <si>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</si>
  <si>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</si>
  <si>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広島県広島市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</si>
  <si>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</si>
  <si>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</si>
  <si>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</si>
  <si>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</si>
  <si>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</si>
  <si>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</si>
  <si>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</si>
  <si>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</si>
  <si>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</si>
  <si>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</si>
  <si>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</si>
  <si>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</si>
  <si>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</si>
  <si>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</si>
  <si>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</si>
  <si>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</si>
  <si>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</si>
  <si>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</si>
  <si>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</si>
  <si>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</si>
  <si>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母子父子寡婦福祉資金貸付特別会計</t>
    <phoneticPr fontId="5"/>
  </si>
  <si>
    <t>物品調達特別会計</t>
    <phoneticPr fontId="5"/>
  </si>
  <si>
    <t>公債管理特別会計</t>
    <phoneticPr fontId="5"/>
  </si>
  <si>
    <t>広島市民球場特別会計</t>
    <phoneticPr fontId="5"/>
  </si>
  <si>
    <t>用地先行取得特別会計</t>
    <phoneticPr fontId="5"/>
  </si>
  <si>
    <t>西風新都特別会計</t>
    <phoneticPr fontId="5"/>
  </si>
  <si>
    <t>市立病院機構資金貸付特別会計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</si>
  <si>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</si>
  <si>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</si>
  <si>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</si>
  <si>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</si>
  <si>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</si>
  <si>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</si>
  <si>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</si>
  <si>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</si>
  <si>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</si>
  <si>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</si>
  <si>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</si>
  <si>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</si>
  <si>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</si>
  <si>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水道事業会計</t>
    <phoneticPr fontId="5"/>
  </si>
  <si>
    <t>法適用企業</t>
    <phoneticPr fontId="5"/>
  </si>
  <si>
    <t>安芸市民病院事業会計</t>
    <phoneticPr fontId="5"/>
  </si>
  <si>
    <t>下水道事業会計</t>
    <phoneticPr fontId="5"/>
  </si>
  <si>
    <t>法非適用企業</t>
    <phoneticPr fontId="5"/>
  </si>
  <si>
    <t>中央卸売市場事業特別会計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</si>
  <si>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</si>
  <si>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</si>
  <si>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</si>
  <si>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</si>
  <si>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</si>
  <si>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</si>
  <si>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</si>
  <si>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</si>
  <si>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</si>
  <si>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</si>
  <si>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</si>
  <si>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</si>
  <si>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</si>
  <si>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</si>
  <si>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</si>
  <si>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</si>
  <si>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</si>
  <si>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</si>
  <si>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</si>
  <si>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</si>
  <si>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</si>
  <si>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</si>
  <si>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</si>
  <si>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</si>
  <si>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</si>
  <si>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</si>
  <si>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</si>
  <si>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</si>
  <si>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</si>
  <si>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</si>
  <si>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</si>
  <si>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</si>
  <si>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</si>
  <si>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</si>
  <si>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</si>
  <si>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</si>
  <si>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</si>
  <si>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</si>
  <si>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</si>
  <si>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</si>
  <si>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</si>
  <si>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</si>
  <si>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</si>
  <si>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</si>
  <si>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</si>
  <si>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</si>
  <si>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</si>
  <si>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</si>
  <si>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</si>
  <si>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</si>
  <si>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</si>
  <si>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</si>
  <si>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</si>
  <si>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</si>
  <si>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</si>
  <si>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</si>
  <si>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</si>
  <si>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</si>
  <si>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</si>
  <si>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</si>
  <si>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</si>
  <si>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</si>
  <si>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</si>
  <si>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</si>
  <si>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</si>
  <si>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</si>
  <si>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</si>
  <si>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</si>
  <si>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</si>
  <si>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</si>
  <si>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</si>
  <si>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</si>
  <si>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</si>
  <si>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</si>
  <si>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</si>
  <si>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</si>
  <si>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</si>
  <si>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</si>
  <si>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</si>
  <si>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</si>
  <si>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</si>
  <si>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</si>
  <si>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</si>
  <si>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</si>
  <si>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</si>
  <si>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</si>
  <si>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</si>
  <si>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</si>
  <si>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</si>
  <si>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</si>
  <si>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</si>
  <si>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</si>
  <si>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</si>
  <si>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</si>
  <si>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</si>
  <si>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</si>
  <si>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</si>
  <si>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</si>
  <si>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</si>
  <si>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</si>
  <si>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</si>
  <si>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</si>
  <si>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</si>
  <si>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</si>
  <si>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</si>
  <si>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</si>
  <si>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</si>
  <si>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</si>
  <si>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</si>
  <si>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</si>
  <si>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</si>
  <si>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</si>
  <si>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</si>
  <si>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</si>
  <si>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</si>
  <si>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</si>
  <si>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</si>
  <si>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</si>
  <si>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</si>
  <si>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</si>
  <si>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</si>
  <si>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</si>
  <si>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</si>
  <si>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</si>
  <si>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</si>
  <si>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</si>
  <si>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</si>
  <si>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</si>
  <si>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</si>
  <si>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</si>
  <si>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</si>
  <si>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</si>
  <si>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</si>
  <si>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</si>
  <si>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</si>
  <si>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0.47</t>
  </si>
  <si>
    <t>▲ 0.55</t>
  </si>
  <si>
    <t>▲ 0.08</t>
  </si>
  <si>
    <t>水道事業会計</t>
  </si>
  <si>
    <t>競輪事業特別会計</t>
  </si>
  <si>
    <t>一般会計</t>
  </si>
  <si>
    <t>下水道事業会計</t>
  </si>
  <si>
    <t>開発事業特別会計</t>
  </si>
  <si>
    <t>介護保険事業特別会計</t>
  </si>
  <si>
    <t>安芸市民病院事業会計</t>
  </si>
  <si>
    <t>後期高齢者医療事業特別会計</t>
  </si>
  <si>
    <t>その他会計（赤字）</t>
  </si>
  <si>
    <t>その他会計（黒字）</t>
  </si>
  <si>
    <t>R02</t>
    <phoneticPr fontId="5"/>
  </si>
  <si>
    <t>R03</t>
    <phoneticPr fontId="5"/>
  </si>
  <si>
    <t>R04</t>
    <phoneticPr fontId="5"/>
  </si>
  <si>
    <t>R05</t>
    <phoneticPr fontId="5"/>
  </si>
  <si>
    <t>R06</t>
    <phoneticPr fontId="5"/>
  </si>
  <si>
    <t>国民健康保険事業特別会計</t>
  </si>
  <si>
    <t>駐車場事業特別会計</t>
  </si>
  <si>
    <t>下水道事業会計</t>
    <rPh sb="0" eb="1">
      <t>シタ</t>
    </rPh>
    <phoneticPr fontId="3"/>
  </si>
  <si>
    <t>国民宿舎湯来ロッジ等特別会計</t>
  </si>
  <si>
    <t>中央卸売市場事業特別会計</t>
  </si>
  <si>
    <t>（株）広島バスセンター</t>
    <rPh sb="1" eb="2">
      <t>カブ</t>
    </rPh>
    <rPh sb="3" eb="5">
      <t>ヒロシマ</t>
    </rPh>
    <phoneticPr fontId="2"/>
  </si>
  <si>
    <t>（公財）広島市文化財団</t>
    <rPh sb="1" eb="3">
      <t>コウザイ</t>
    </rPh>
    <rPh sb="4" eb="7">
      <t>ヒロシマシ</t>
    </rPh>
    <rPh sb="7" eb="9">
      <t>ブンカ</t>
    </rPh>
    <rPh sb="9" eb="11">
      <t>ザイダン</t>
    </rPh>
    <phoneticPr fontId="2"/>
  </si>
  <si>
    <t>（公財）広島市スポーツ協会</t>
    <rPh sb="1" eb="3">
      <t>コウザイ</t>
    </rPh>
    <rPh sb="4" eb="7">
      <t>ヒロシマシ</t>
    </rPh>
    <rPh sb="11" eb="13">
      <t>キョウカイ</t>
    </rPh>
    <phoneticPr fontId="2"/>
  </si>
  <si>
    <t>（公財）広島平和文化センター</t>
    <rPh sb="1" eb="3">
      <t>コウザイ</t>
    </rPh>
    <rPh sb="4" eb="6">
      <t>ヒロシマ</t>
    </rPh>
    <rPh sb="6" eb="8">
      <t>ヘイワ</t>
    </rPh>
    <rPh sb="8" eb="10">
      <t>ブンカ</t>
    </rPh>
    <phoneticPr fontId="2"/>
  </si>
  <si>
    <t>（公財）広島市老人クラブ連合会</t>
    <rPh sb="1" eb="3">
      <t>コウザイ</t>
    </rPh>
    <rPh sb="4" eb="7">
      <t>ヒロシマシ</t>
    </rPh>
    <rPh sb="7" eb="9">
      <t>ロウジン</t>
    </rPh>
    <rPh sb="12" eb="15">
      <t>レンゴウカイ</t>
    </rPh>
    <phoneticPr fontId="2"/>
  </si>
  <si>
    <t>（公財）広島原爆被爆者援護事業団</t>
    <rPh sb="1" eb="3">
      <t>コウザイ</t>
    </rPh>
    <rPh sb="4" eb="6">
      <t>ヒロシマ</t>
    </rPh>
    <rPh sb="6" eb="8">
      <t>ゲンバク</t>
    </rPh>
    <rPh sb="8" eb="11">
      <t>ヒバクシャ</t>
    </rPh>
    <rPh sb="11" eb="13">
      <t>エンゴ</t>
    </rPh>
    <rPh sb="13" eb="16">
      <t>ジギョウダン</t>
    </rPh>
    <phoneticPr fontId="2"/>
  </si>
  <si>
    <t>地方独立行政法人広島市立病院機構</t>
    <rPh sb="0" eb="2">
      <t>チホウ</t>
    </rPh>
    <rPh sb="2" eb="4">
      <t>ドクリツ</t>
    </rPh>
    <rPh sb="4" eb="6">
      <t>ギョウセイ</t>
    </rPh>
    <rPh sb="6" eb="8">
      <t>ホウジン</t>
    </rPh>
    <rPh sb="8" eb="11">
      <t>ヒロシマシ</t>
    </rPh>
    <rPh sb="11" eb="12">
      <t>リツ</t>
    </rPh>
    <rPh sb="12" eb="14">
      <t>ビョウイン</t>
    </rPh>
    <rPh sb="14" eb="16">
      <t>キコウ</t>
    </rPh>
    <phoneticPr fontId="2"/>
  </si>
  <si>
    <t>（公財）広島市産業振興センター</t>
    <rPh sb="1" eb="3">
      <t>コウザイ</t>
    </rPh>
    <rPh sb="4" eb="7">
      <t>ヒロシマシ</t>
    </rPh>
    <rPh sb="7" eb="9">
      <t>サンギョウ</t>
    </rPh>
    <rPh sb="9" eb="11">
      <t>シンコウ</t>
    </rPh>
    <phoneticPr fontId="2"/>
  </si>
  <si>
    <t>広島市流通センター（株）</t>
    <rPh sb="0" eb="3">
      <t>ヒロシマシ</t>
    </rPh>
    <rPh sb="3" eb="5">
      <t>リュウツウ</t>
    </rPh>
    <rPh sb="10" eb="11">
      <t>カブ</t>
    </rPh>
    <phoneticPr fontId="2"/>
  </si>
  <si>
    <t>（公財）広島市農林水産振興センター</t>
    <rPh sb="1" eb="3">
      <t>コウザイ</t>
    </rPh>
    <rPh sb="4" eb="7">
      <t>ヒロシマシ</t>
    </rPh>
    <rPh sb="7" eb="9">
      <t>ノウリン</t>
    </rPh>
    <rPh sb="9" eb="11">
      <t>スイサン</t>
    </rPh>
    <rPh sb="11" eb="13">
      <t>シンコウ</t>
    </rPh>
    <phoneticPr fontId="2"/>
  </si>
  <si>
    <t>広島駅南口開発（株）</t>
    <rPh sb="0" eb="3">
      <t>ヒロシマエキ</t>
    </rPh>
    <rPh sb="3" eb="5">
      <t>ミナミグチ</t>
    </rPh>
    <rPh sb="5" eb="7">
      <t>カイハツ</t>
    </rPh>
    <rPh sb="8" eb="9">
      <t>カブ</t>
    </rPh>
    <phoneticPr fontId="2"/>
  </si>
  <si>
    <t>広島地下街開発（株）</t>
    <rPh sb="0" eb="2">
      <t>ヒロシマ</t>
    </rPh>
    <rPh sb="2" eb="5">
      <t>チカガイ</t>
    </rPh>
    <rPh sb="5" eb="7">
      <t>カイハツ</t>
    </rPh>
    <rPh sb="8" eb="9">
      <t>カブ</t>
    </rPh>
    <phoneticPr fontId="2"/>
  </si>
  <si>
    <t>（公財）広島観光コンベンションビューロー</t>
    <rPh sb="1" eb="3">
      <t>コウザイ</t>
    </rPh>
    <rPh sb="4" eb="6">
      <t>ヒロシマ</t>
    </rPh>
    <rPh sb="6" eb="8">
      <t>カンコウ</t>
    </rPh>
    <phoneticPr fontId="2"/>
  </si>
  <si>
    <t>（一財）広島市都市整備公社</t>
    <rPh sb="1" eb="3">
      <t>イチザイ</t>
    </rPh>
    <rPh sb="4" eb="7">
      <t>ヒロシマシ</t>
    </rPh>
    <rPh sb="7" eb="9">
      <t>トシ</t>
    </rPh>
    <rPh sb="9" eb="11">
      <t>セイビ</t>
    </rPh>
    <rPh sb="11" eb="13">
      <t>コウシャ</t>
    </rPh>
    <phoneticPr fontId="2"/>
  </si>
  <si>
    <t>（公財）広島市みどり・生きもの協会</t>
    <rPh sb="1" eb="3">
      <t>コウザイ</t>
    </rPh>
    <rPh sb="4" eb="7">
      <t>ヒロシマシ</t>
    </rPh>
    <rPh sb="11" eb="12">
      <t>イ</t>
    </rPh>
    <rPh sb="15" eb="17">
      <t>キョウカイ</t>
    </rPh>
    <phoneticPr fontId="2"/>
  </si>
  <si>
    <t>広島県住宅供給公社</t>
    <rPh sb="0" eb="3">
      <t>ヒロシマケン</t>
    </rPh>
    <rPh sb="3" eb="5">
      <t>ジュウタク</t>
    </rPh>
    <rPh sb="5" eb="7">
      <t>キョウキュウ</t>
    </rPh>
    <rPh sb="7" eb="9">
      <t>コウシャ</t>
    </rPh>
    <phoneticPr fontId="2"/>
  </si>
  <si>
    <t>広島高速道路公社</t>
    <rPh sb="0" eb="2">
      <t>ヒロシマ</t>
    </rPh>
    <rPh sb="2" eb="4">
      <t>コウソク</t>
    </rPh>
    <rPh sb="4" eb="6">
      <t>ドウロ</t>
    </rPh>
    <rPh sb="6" eb="8">
      <t>コウシャ</t>
    </rPh>
    <phoneticPr fontId="2"/>
  </si>
  <si>
    <t>広島高速交通（株）</t>
    <rPh sb="0" eb="2">
      <t>ヒロシマ</t>
    </rPh>
    <rPh sb="2" eb="4">
      <t>コウソク</t>
    </rPh>
    <rPh sb="4" eb="6">
      <t>コウツウ</t>
    </rPh>
    <rPh sb="7" eb="8">
      <t>カブ</t>
    </rPh>
    <phoneticPr fontId="2"/>
  </si>
  <si>
    <t>（公財）広島県下水道公社</t>
    <rPh sb="1" eb="3">
      <t>コウザイ</t>
    </rPh>
    <rPh sb="4" eb="7">
      <t>ヒロシマケン</t>
    </rPh>
    <rPh sb="7" eb="10">
      <t>ゲスイドウ</t>
    </rPh>
    <rPh sb="10" eb="12">
      <t>コウシャ</t>
    </rPh>
    <phoneticPr fontId="2"/>
  </si>
  <si>
    <t>公立大学法人広島市立大学</t>
    <rPh sb="0" eb="2">
      <t>コウリツ</t>
    </rPh>
    <rPh sb="2" eb="4">
      <t>ダイガク</t>
    </rPh>
    <rPh sb="4" eb="6">
      <t>ホウジン</t>
    </rPh>
    <rPh sb="6" eb="10">
      <t>ヒロシマイチリツ</t>
    </rPh>
    <rPh sb="10" eb="12">
      <t>ダイガク</t>
    </rPh>
    <phoneticPr fontId="2"/>
  </si>
  <si>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2"/>
  </si>
  <si>
    <t>安芸地区衛生施設管理組合（安芸地区広域ごみ焼却場事業特別会計）</t>
    <rPh sb="0" eb="2">
      <t>アキ</t>
    </rPh>
    <rPh sb="2" eb="4">
      <t>チク</t>
    </rPh>
    <rPh sb="4" eb="6">
      <t>エイセイ</t>
    </rPh>
    <rPh sb="6" eb="8">
      <t>シセツ</t>
    </rPh>
    <rPh sb="8" eb="10">
      <t>カンリ</t>
    </rPh>
    <rPh sb="10" eb="12">
      <t>クミアイ</t>
    </rPh>
    <rPh sb="13" eb="15">
      <t>アキ</t>
    </rPh>
    <rPh sb="15" eb="17">
      <t>チク</t>
    </rPh>
    <rPh sb="17" eb="19">
      <t>コウイキ</t>
    </rPh>
    <rPh sb="21" eb="24">
      <t>ショウキャクジョウ</t>
    </rPh>
    <rPh sb="24" eb="26">
      <t>ジギョウ</t>
    </rPh>
    <rPh sb="26" eb="28">
      <t>トクベツ</t>
    </rPh>
    <rPh sb="28" eb="30">
      <t>カイケイ</t>
    </rPh>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</si>
  <si>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</si>
  <si>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広島県後期高齢者医療広域連合（後期高齢者医療特別会計）</t>
    <rPh sb="0" eb="3">
      <t>ヒロシマケン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</si>
  <si>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広島県海田高等学校財産組合（一般会計）</t>
    <rPh sb="0" eb="3">
      <t>ヒロシマケン</t>
    </rPh>
    <rPh sb="3" eb="5">
      <t>カイタ</t>
    </rPh>
    <rPh sb="5" eb="7">
      <t>コウトウ</t>
    </rPh>
    <rPh sb="7" eb="9">
      <t>ガッコウ</t>
    </rPh>
    <rPh sb="9" eb="11">
      <t>ザイサン</t>
    </rPh>
    <rPh sb="11" eb="13">
      <t>クミアイ</t>
    </rPh>
    <rPh sb="14" eb="16">
      <t>イッパン</t>
    </rPh>
    <rPh sb="16" eb="18">
      <t>カイケイ</t>
    </rPh>
    <phoneticPr fontId="2"/>
  </si>
  <si>
    <t>開発事業特別会計</t>
    <rPh sb="0" eb="4">
      <t>カイハツジギョウ</t>
    </rPh>
    <phoneticPr fontId="5"/>
  </si>
  <si>
    <t>-</t>
    <phoneticPr fontId="2"/>
  </si>
  <si>
    <t>広島市民球場基金</t>
    <rPh sb="0" eb="6">
      <t>ヒロシマシミンキュウジョウ</t>
    </rPh>
    <rPh sb="6" eb="8">
      <t>キキン</t>
    </rPh>
    <phoneticPr fontId="5"/>
  </si>
  <si>
    <t>広島市原爆ドーム保存事業等基金</t>
    <rPh sb="0" eb="3">
      <t>ヒロシマシ</t>
    </rPh>
    <rPh sb="3" eb="5">
      <t>ゲンバク</t>
    </rPh>
    <rPh sb="8" eb="10">
      <t>ホゾン</t>
    </rPh>
    <rPh sb="10" eb="13">
      <t>ジギョウトウ</t>
    </rPh>
    <rPh sb="13" eb="15">
      <t>キキン</t>
    </rPh>
    <phoneticPr fontId="5"/>
  </si>
  <si>
    <t>ひろしま国際協力基金</t>
    <rPh sb="4" eb="8">
      <t>コクサイキョウリョク</t>
    </rPh>
    <rPh sb="8" eb="10">
      <t>キキン</t>
    </rPh>
    <phoneticPr fontId="5"/>
  </si>
  <si>
    <t>広島市環境保全事業基金</t>
    <rPh sb="0" eb="3">
      <t>ヒロシマシ</t>
    </rPh>
    <rPh sb="3" eb="9">
      <t>カンキョウホゼンジギョウ</t>
    </rPh>
    <rPh sb="9" eb="11">
      <t>キキン</t>
    </rPh>
    <phoneticPr fontId="5"/>
  </si>
  <si>
    <t>旧広島市民球場跡地イベント広場基金</t>
    <rPh sb="0" eb="1">
      <t>キュウ</t>
    </rPh>
    <rPh sb="1" eb="3">
      <t>ヒロシマ</t>
    </rPh>
    <rPh sb="3" eb="5">
      <t>シミン</t>
    </rPh>
    <rPh sb="5" eb="7">
      <t>キュウジョウ</t>
    </rPh>
    <rPh sb="7" eb="9">
      <t>アトチ</t>
    </rPh>
    <rPh sb="13" eb="15">
      <t>ヒロバ</t>
    </rPh>
    <rPh sb="15" eb="17">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</si>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</sst>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6A96-45DE-B8D9-0E566164E3A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56753</c:v>
                </c:pt>
                <c:pt idx="1">
                  <c:v>65599</c:v>
                </c:pt>
                <c:pt idx="2">
                  <c:v>65363</c:v>
                </c:pt>
                <c:pt idx="3">
                  <c:v>69425</c:v>
                </c:pt>
                <c:pt idx="4">
                  <c:v>62840</c:v>
                </c:pt>
              </c:numCache>
            </c:numRef>
          </c:val>
          <c:smooth val="0"/>
          <c:extLst>
            <c:ext xmlns:c16="http://schemas.microsoft.com/office/drawing/2014/chart" uri="{C3380CC4-5D6E-409C-BE32-E72D297353CC}">
              <c16:uniqueId val="{00000001-6A96-45DE-B8D9-0E566164E3A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0.79</c:v>
                </c:pt>
                <c:pt idx="1">
                  <c:v>0.84</c:v>
                </c:pt>
                <c:pt idx="2">
                  <c:v>0.86</c:v>
                </c:pt>
                <c:pt idx="3">
                  <c:v>0.8</c:v>
                </c:pt>
                <c:pt idx="4">
                  <c:v>0.63</c:v>
                </c:pt>
              </c:numCache>
            </c:numRef>
          </c:val>
          <c:extLst>
            <c:ext xmlns:c16="http://schemas.microsoft.com/office/drawing/2014/chart" uri="{C3380CC4-5D6E-409C-BE32-E72D297353CC}">
              <c16:uniqueId val="{00000000-D0B6-42F4-B8DC-C3EBBBEDD5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1.46</c:v>
                </c:pt>
                <c:pt idx="1">
                  <c:v>3.35</c:v>
                </c:pt>
                <c:pt idx="2">
                  <c:v>2.97</c:v>
                </c:pt>
                <c:pt idx="3">
                  <c:v>2.42</c:v>
                </c:pt>
                <c:pt idx="4">
                  <c:v>2.42</c:v>
                </c:pt>
              </c:numCache>
            </c:numRef>
          </c:val>
          <c:extLst>
            <c:ext xmlns:c16="http://schemas.microsoft.com/office/drawing/2014/chart" uri="{C3380CC4-5D6E-409C-BE32-E72D297353CC}">
              <c16:uniqueId val="{00000001-D0B6-42F4-B8DC-C3EBBBEDD5E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0.42</c:v>
                </c:pt>
                <c:pt idx="1">
                  <c:v>2.04</c:v>
                </c:pt>
                <c:pt idx="2">
                  <c:v>-0.47</c:v>
                </c:pt>
                <c:pt idx="3">
                  <c:v>-0.55000000000000004</c:v>
                </c:pt>
                <c:pt idx="4">
                  <c:v>-0.08</c:v>
                </c:pt>
              </c:numCache>
            </c:numRef>
          </c:val>
          <c:smooth val="0"/>
          <c:extLst>
            <c:ext xmlns:c16="http://schemas.microsoft.com/office/drawing/2014/chart" uri="{C3380CC4-5D6E-409C-BE32-E72D297353CC}">
              <c16:uniqueId val="{00000002-D0B6-42F4-B8DC-C3EBBBEDD5E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0.33</c:v>
                </c:pt>
                <c:pt idx="2">
                  <c:v>#N/A</c:v>
                </c:pt>
                <c:pt idx="3">
                  <c:v>0.48</c:v>
                </c:pt>
                <c:pt idx="4">
                  <c:v>#N/A</c:v>
                </c:pt>
                <c:pt idx="5">
                  <c:v>0.24</c:v>
                </c:pt>
                <c:pt idx="6">
                  <c:v>#N/A</c:v>
                </c:pt>
                <c:pt idx="7">
                  <c:v>0</c:v>
                </c:pt>
                <c:pt idx="8">
                  <c:v>#N/A</c:v>
                </c:pt>
                <c:pt idx="9">
                  <c:v>0.02</c:v>
                </c:pt>
              </c:numCache>
            </c:numRef>
          </c:val>
          <c:extLst>
            <c:ext xmlns:c16="http://schemas.microsoft.com/office/drawing/2014/chart" uri="{C3380CC4-5D6E-409C-BE32-E72D297353CC}">
              <c16:uniqueId val="{00000000-E154-4A87-91F5-F5F9596B8F9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154-4A87-91F5-F5F9596B8F98}"/>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2-E154-4A87-91F5-F5F9596B8F98}"/>
            </c:ext>
          </c:extLst>
        </c:ser>
        <c:ser>
          <c:idx val="3"/>
          <c:order val="3"/>
          <c:tx>
            <c:strRef>
              <c:f>データシート!$A$30</c:f>
              <c:strCache>
                <c:ptCount val="1"/>
                <c:pt idx="0">
                  <c:v>安芸市民病院事業会計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0.02</c:v>
                </c:pt>
                <c:pt idx="8">
                  <c:v>#N/A</c:v>
                </c:pt>
                <c:pt idx="9">
                  <c:v>0.02</c:v>
                </c:pt>
              </c:numCache>
            </c:numRef>
          </c:val>
          <c:extLst>
            <c:ext xmlns:c16="http://schemas.microsoft.com/office/drawing/2014/chart" uri="{C3380CC4-5D6E-409C-BE32-E72D297353CC}">
              <c16:uniqueId val="{00000003-E154-4A87-91F5-F5F9596B8F98}"/>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0.22</c:v>
                </c:pt>
                <c:pt idx="2">
                  <c:v>#N/A</c:v>
                </c:pt>
                <c:pt idx="3">
                  <c:v>0.54</c:v>
                </c:pt>
                <c:pt idx="4">
                  <c:v>#N/A</c:v>
                </c:pt>
                <c:pt idx="5">
                  <c:v>0.59</c:v>
                </c:pt>
                <c:pt idx="6">
                  <c:v>#N/A</c:v>
                </c:pt>
                <c:pt idx="7">
                  <c:v>0.25</c:v>
                </c:pt>
                <c:pt idx="8">
                  <c:v>#N/A</c:v>
                </c:pt>
                <c:pt idx="9">
                  <c:v>0.14000000000000001</c:v>
                </c:pt>
              </c:numCache>
            </c:numRef>
          </c:val>
          <c:extLst>
            <c:ext xmlns:c16="http://schemas.microsoft.com/office/drawing/2014/chart" uri="{C3380CC4-5D6E-409C-BE32-E72D297353CC}">
              <c16:uniqueId val="{00000004-E154-4A87-91F5-F5F9596B8F98}"/>
            </c:ext>
          </c:extLst>
        </c:ser>
        <c:ser>
          <c:idx val="5"/>
          <c:order val="5"/>
          <c:tx>
            <c:strRef>
              <c:f>データシート!$A$32</c:f>
              <c:strCache>
                <c:ptCount val="1"/>
                <c:pt idx="0">
                  <c:v>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c:v>
                </c:pt>
                <c:pt idx="2">
                  <c:v>#N/A</c:v>
                </c:pt>
                <c:pt idx="3">
                  <c:v>0.28999999999999998</c:v>
                </c:pt>
                <c:pt idx="4">
                  <c:v>#N/A</c:v>
                </c:pt>
                <c:pt idx="5">
                  <c:v>0.3</c:v>
                </c:pt>
                <c:pt idx="6">
                  <c:v>#N/A</c:v>
                </c:pt>
                <c:pt idx="7">
                  <c:v>0.3</c:v>
                </c:pt>
                <c:pt idx="8">
                  <c:v>#N/A</c:v>
                </c:pt>
                <c:pt idx="9">
                  <c:v>0.3</c:v>
                </c:pt>
              </c:numCache>
            </c:numRef>
          </c:val>
          <c:extLst>
            <c:ext xmlns:c16="http://schemas.microsoft.com/office/drawing/2014/chart" uri="{C3380CC4-5D6E-409C-BE32-E72D297353CC}">
              <c16:uniqueId val="{00000005-E154-4A87-91F5-F5F9596B8F9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c:v>
                </c:pt>
                <c:pt idx="2">
                  <c:v>#N/A</c:v>
                </c:pt>
                <c:pt idx="3">
                  <c:v>0.68</c:v>
                </c:pt>
                <c:pt idx="4">
                  <c:v>#N/A</c:v>
                </c:pt>
                <c:pt idx="5">
                  <c:v>0.44</c:v>
                </c:pt>
                <c:pt idx="6">
                  <c:v>#N/A</c:v>
                </c:pt>
                <c:pt idx="7">
                  <c:v>0.28999999999999998</c:v>
                </c:pt>
                <c:pt idx="8">
                  <c:v>#N/A</c:v>
                </c:pt>
                <c:pt idx="9">
                  <c:v>0.42</c:v>
                </c:pt>
              </c:numCache>
            </c:numRef>
          </c:val>
          <c:extLst>
            <c:ext xmlns:c16="http://schemas.microsoft.com/office/drawing/2014/chart" uri="{C3380CC4-5D6E-409C-BE32-E72D297353CC}">
              <c16:uniqueId val="{00000006-E154-4A87-91F5-F5F9596B8F9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0.55000000000000004</c:v>
                </c:pt>
                <c:pt idx="2">
                  <c:v>#N/A</c:v>
                </c:pt>
                <c:pt idx="3">
                  <c:v>0.53</c:v>
                </c:pt>
                <c:pt idx="4">
                  <c:v>#N/A</c:v>
                </c:pt>
                <c:pt idx="5">
                  <c:v>0.55000000000000004</c:v>
                </c:pt>
                <c:pt idx="6">
                  <c:v>#N/A</c:v>
                </c:pt>
                <c:pt idx="7">
                  <c:v>0.55000000000000004</c:v>
                </c:pt>
                <c:pt idx="8">
                  <c:v>#N/A</c:v>
                </c:pt>
                <c:pt idx="9">
                  <c:v>0.54</c:v>
                </c:pt>
              </c:numCache>
            </c:numRef>
          </c:val>
          <c:extLst>
            <c:ext xmlns:c16="http://schemas.microsoft.com/office/drawing/2014/chart" uri="{C3380CC4-5D6E-409C-BE32-E72D297353CC}">
              <c16:uniqueId val="{00000007-E154-4A87-91F5-F5F9596B8F98}"/>
            </c:ext>
          </c:extLst>
        </c:ser>
        <c:ser>
          <c:idx val="8"/>
          <c:order val="8"/>
          <c:tx>
            <c:strRef>
              <c:f>データシート!$A$35</c:f>
              <c:strCache>
                <c:ptCount val="1"/>
                <c:pt idx="0">
                  <c:v>競輪事業特別会計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0.44</c:v>
                </c:pt>
                <c:pt idx="2">
                  <c:v>#N/A</c:v>
                </c:pt>
                <c:pt idx="3">
                  <c:v>0.61</c:v>
                </c:pt>
                <c:pt idx="4">
                  <c:v>#N/A</c:v>
                </c:pt>
                <c:pt idx="5">
                  <c:v>0.75</c:v>
                </c:pt>
                <c:pt idx="6">
                  <c:v>#N/A</c:v>
                </c:pt>
                <c:pt idx="7">
                  <c:v>0.75</c:v>
                </c:pt>
                <c:pt idx="8">
                  <c:v>#N/A</c:v>
                </c:pt>
                <c:pt idx="9">
                  <c:v>0.94</c:v>
                </c:pt>
              </c:numCache>
            </c:numRef>
          </c:val>
          <c:extLst>
            <c:ext xmlns:c16="http://schemas.microsoft.com/office/drawing/2014/chart" uri="{C3380CC4-5D6E-409C-BE32-E72D297353CC}">
              <c16:uniqueId val="{00000008-E154-4A87-91F5-F5F9596B8F9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2.6</c:v>
                </c:pt>
                <c:pt idx="2">
                  <c:v>#N/A</c:v>
                </c:pt>
                <c:pt idx="3">
                  <c:v>2</c:v>
                </c:pt>
                <c:pt idx="4">
                  <c:v>#N/A</c:v>
                </c:pt>
                <c:pt idx="5">
                  <c:v>1.86</c:v>
                </c:pt>
                <c:pt idx="6">
                  <c:v>#N/A</c:v>
                </c:pt>
                <c:pt idx="7">
                  <c:v>1.94</c:v>
                </c:pt>
                <c:pt idx="8">
                  <c:v>#N/A</c:v>
                </c:pt>
                <c:pt idx="9">
                  <c:v>1.86</c:v>
                </c:pt>
              </c:numCache>
            </c:numRef>
          </c:val>
          <c:extLst>
            <c:ext xmlns:c16="http://schemas.microsoft.com/office/drawing/2014/chart" uri="{C3380CC4-5D6E-409C-BE32-E72D297353CC}">
              <c16:uniqueId val="{00000009-E154-4A87-91F5-F5F9596B8F9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65349</c:v>
                </c:pt>
                <c:pt idx="5">
                  <c:v>65763</c:v>
                </c:pt>
                <c:pt idx="8">
                  <c:v>65321</c:v>
                </c:pt>
                <c:pt idx="11">
                  <c:v>64806</c:v>
                </c:pt>
                <c:pt idx="14">
                  <c:v>64443</c:v>
                </c:pt>
              </c:numCache>
            </c:numRef>
          </c:val>
          <c:extLst>
            <c:ext xmlns:c16="http://schemas.microsoft.com/office/drawing/2014/chart" uri="{C3380CC4-5D6E-409C-BE32-E72D297353CC}">
              <c16:uniqueId val="{00000000-043C-4432-B647-5A6B986026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43C-4432-B647-5A6B986026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124</c:v>
                </c:pt>
                <c:pt idx="3">
                  <c:v>128</c:v>
                </c:pt>
                <c:pt idx="6">
                  <c:v>128</c:v>
                </c:pt>
                <c:pt idx="9">
                  <c:v>99</c:v>
                </c:pt>
                <c:pt idx="12">
                  <c:v>98</c:v>
                </c:pt>
              </c:numCache>
            </c:numRef>
          </c:val>
          <c:extLst>
            <c:ext xmlns:c16="http://schemas.microsoft.com/office/drawing/2014/chart" uri="{C3380CC4-5D6E-409C-BE32-E72D297353CC}">
              <c16:uniqueId val="{00000002-043C-4432-B647-5A6B986026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3C-4432-B647-5A6B986026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15672</c:v>
                </c:pt>
                <c:pt idx="3">
                  <c:v>14438</c:v>
                </c:pt>
                <c:pt idx="6">
                  <c:v>15055</c:v>
                </c:pt>
                <c:pt idx="9">
                  <c:v>14168</c:v>
                </c:pt>
                <c:pt idx="12">
                  <c:v>11913</c:v>
                </c:pt>
              </c:numCache>
            </c:numRef>
          </c:val>
          <c:extLst>
            <c:ext xmlns:c16="http://schemas.microsoft.com/office/drawing/2014/chart" uri="{C3380CC4-5D6E-409C-BE32-E72D297353CC}">
              <c16:uniqueId val="{00000004-043C-4432-B647-5A6B986026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29495</c:v>
                </c:pt>
                <c:pt idx="3">
                  <c:v>32979</c:v>
                </c:pt>
                <c:pt idx="6">
                  <c:v>35535</c:v>
                </c:pt>
                <c:pt idx="9">
                  <c:v>42872</c:v>
                </c:pt>
                <c:pt idx="12">
                  <c:v>41834</c:v>
                </c:pt>
              </c:numCache>
            </c:numRef>
          </c:val>
          <c:extLst>
            <c:ext xmlns:c16="http://schemas.microsoft.com/office/drawing/2014/chart" uri="{C3380CC4-5D6E-409C-BE32-E72D297353CC}">
              <c16:uniqueId val="{00000005-043C-4432-B647-5A6B986026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4299</c:v>
                </c:pt>
                <c:pt idx="3">
                  <c:v>5772</c:v>
                </c:pt>
                <c:pt idx="6">
                  <c:v>170</c:v>
                </c:pt>
                <c:pt idx="9">
                  <c:v>525</c:v>
                </c:pt>
                <c:pt idx="12">
                  <c:v>187</c:v>
                </c:pt>
              </c:numCache>
            </c:numRef>
          </c:val>
          <c:extLst>
            <c:ext xmlns:c16="http://schemas.microsoft.com/office/drawing/2014/chart" uri="{C3380CC4-5D6E-409C-BE32-E72D297353CC}">
              <c16:uniqueId val="{00000006-043C-4432-B647-5A6B986026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46326</c:v>
                </c:pt>
                <c:pt idx="3">
                  <c:v>43137</c:v>
                </c:pt>
                <c:pt idx="6">
                  <c:v>40659</c:v>
                </c:pt>
                <c:pt idx="9">
                  <c:v>37152</c:v>
                </c:pt>
                <c:pt idx="12">
                  <c:v>34490</c:v>
                </c:pt>
              </c:numCache>
            </c:numRef>
          </c:val>
          <c:extLst>
            <c:ext xmlns:c16="http://schemas.microsoft.com/office/drawing/2014/chart" uri="{C3380CC4-5D6E-409C-BE32-E72D297353CC}">
              <c16:uniqueId val="{00000007-043C-4432-B647-5A6B986026B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30567</c:v>
                </c:pt>
                <c:pt idx="2">
                  <c:v>#N/A</c:v>
                </c:pt>
                <c:pt idx="3">
                  <c:v>#N/A</c:v>
                </c:pt>
                <c:pt idx="4">
                  <c:v>30691</c:v>
                </c:pt>
                <c:pt idx="5">
                  <c:v>#N/A</c:v>
                </c:pt>
                <c:pt idx="6">
                  <c:v>#N/A</c:v>
                </c:pt>
                <c:pt idx="7">
                  <c:v>26226</c:v>
                </c:pt>
                <c:pt idx="8">
                  <c:v>#N/A</c:v>
                </c:pt>
                <c:pt idx="9">
                  <c:v>#N/A</c:v>
                </c:pt>
                <c:pt idx="10">
                  <c:v>30010</c:v>
                </c:pt>
                <c:pt idx="11">
                  <c:v>#N/A</c:v>
                </c:pt>
                <c:pt idx="12">
                  <c:v>#N/A</c:v>
                </c:pt>
                <c:pt idx="13">
                  <c:v>24079</c:v>
                </c:pt>
                <c:pt idx="14">
                  <c:v>#N/A</c:v>
                </c:pt>
              </c:numCache>
            </c:numRef>
          </c:val>
          <c:smooth val="0"/>
          <c:extLst>
            <c:ext xmlns:c16="http://schemas.microsoft.com/office/drawing/2014/chart" uri="{C3380CC4-5D6E-409C-BE32-E72D297353CC}">
              <c16:uniqueId val="{00000008-043C-4432-B647-5A6B986026B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714030</c:v>
                </c:pt>
                <c:pt idx="5">
                  <c:v>727648</c:v>
                </c:pt>
                <c:pt idx="8">
                  <c:v>727875</c:v>
                </c:pt>
                <c:pt idx="11">
                  <c:v>714491</c:v>
                </c:pt>
                <c:pt idx="14">
                  <c:v>690545</c:v>
                </c:pt>
              </c:numCache>
            </c:numRef>
          </c:val>
          <c:extLst>
            <c:ext xmlns:c16="http://schemas.microsoft.com/office/drawing/2014/chart" uri="{C3380CC4-5D6E-409C-BE32-E72D297353CC}">
              <c16:uniqueId val="{00000000-FCA3-4C5F-BB6F-9BEC69A0D2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187933</c:v>
                </c:pt>
                <c:pt idx="5">
                  <c:v>191874</c:v>
                </c:pt>
                <c:pt idx="8">
                  <c:v>193574</c:v>
                </c:pt>
                <c:pt idx="11">
                  <c:v>189804</c:v>
                </c:pt>
                <c:pt idx="14">
                  <c:v>192917</c:v>
                </c:pt>
              </c:numCache>
            </c:numRef>
          </c:val>
          <c:extLst>
            <c:ext xmlns:c16="http://schemas.microsoft.com/office/drawing/2014/chart" uri="{C3380CC4-5D6E-409C-BE32-E72D297353CC}">
              <c16:uniqueId val="{00000001-FCA3-4C5F-BB6F-9BEC69A0D2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97606</c:v>
                </c:pt>
                <c:pt idx="5">
                  <c:v>105496</c:v>
                </c:pt>
                <c:pt idx="8">
                  <c:v>134738</c:v>
                </c:pt>
                <c:pt idx="11">
                  <c:v>159376</c:v>
                </c:pt>
                <c:pt idx="14">
                  <c:v>194812</c:v>
                </c:pt>
              </c:numCache>
            </c:numRef>
          </c:val>
          <c:extLst>
            <c:ext xmlns:c16="http://schemas.microsoft.com/office/drawing/2014/chart" uri="{C3380CC4-5D6E-409C-BE32-E72D297353CC}">
              <c16:uniqueId val="{00000002-FCA3-4C5F-BB6F-9BEC69A0D2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A3-4C5F-BB6F-9BEC69A0D2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CA3-4C5F-BB6F-9BEC69A0D2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22623</c:v>
                </c:pt>
                <c:pt idx="3">
                  <c:v>25855</c:v>
                </c:pt>
                <c:pt idx="6">
                  <c:v>28731</c:v>
                </c:pt>
                <c:pt idx="9">
                  <c:v>27214</c:v>
                </c:pt>
                <c:pt idx="12">
                  <c:v>30934</c:v>
                </c:pt>
              </c:numCache>
            </c:numRef>
          </c:val>
          <c:extLst>
            <c:ext xmlns:c16="http://schemas.microsoft.com/office/drawing/2014/chart" uri="{C3380CC4-5D6E-409C-BE32-E72D297353CC}">
              <c16:uniqueId val="{00000005-FCA3-4C5F-BB6F-9BEC69A0D2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86475</c:v>
                </c:pt>
                <c:pt idx="3">
                  <c:v>82899</c:v>
                </c:pt>
                <c:pt idx="6">
                  <c:v>80289</c:v>
                </c:pt>
                <c:pt idx="9">
                  <c:v>81638</c:v>
                </c:pt>
                <c:pt idx="12">
                  <c:v>80756</c:v>
                </c:pt>
              </c:numCache>
            </c:numRef>
          </c:val>
          <c:extLst>
            <c:ext xmlns:c16="http://schemas.microsoft.com/office/drawing/2014/chart" uri="{C3380CC4-5D6E-409C-BE32-E72D297353CC}">
              <c16:uniqueId val="{00000006-FCA3-4C5F-BB6F-9BEC69A0D2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CA3-4C5F-BB6F-9BEC69A0D2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216249</c:v>
                </c:pt>
                <c:pt idx="3">
                  <c:v>205060</c:v>
                </c:pt>
                <c:pt idx="6">
                  <c:v>199462</c:v>
                </c:pt>
                <c:pt idx="9">
                  <c:v>194290</c:v>
                </c:pt>
                <c:pt idx="12">
                  <c:v>189173</c:v>
                </c:pt>
              </c:numCache>
            </c:numRef>
          </c:val>
          <c:extLst>
            <c:ext xmlns:c16="http://schemas.microsoft.com/office/drawing/2014/chart" uri="{C3380CC4-5D6E-409C-BE32-E72D297353CC}">
              <c16:uniqueId val="{00000008-FCA3-4C5F-BB6F-9BEC69A0D2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1027</c:v>
                </c:pt>
                <c:pt idx="3">
                  <c:v>968</c:v>
                </c:pt>
                <c:pt idx="6">
                  <c:v>850</c:v>
                </c:pt>
                <c:pt idx="9">
                  <c:v>763</c:v>
                </c:pt>
                <c:pt idx="12">
                  <c:v>702</c:v>
                </c:pt>
              </c:numCache>
            </c:numRef>
          </c:val>
          <c:extLst>
            <c:ext xmlns:c16="http://schemas.microsoft.com/office/drawing/2014/chart" uri="{C3380CC4-5D6E-409C-BE32-E72D297353CC}">
              <c16:uniqueId val="{00000009-FCA3-4C5F-BB6F-9BEC69A0D2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1178248</c:v>
                </c:pt>
                <c:pt idx="3">
                  <c:v>1195916</c:v>
                </c:pt>
                <c:pt idx="6">
                  <c:v>1234267</c:v>
                </c:pt>
                <c:pt idx="9">
                  <c:v>1258401</c:v>
                </c:pt>
                <c:pt idx="12">
                  <c:v>1280105</c:v>
                </c:pt>
              </c:numCache>
            </c:numRef>
          </c:val>
          <c:extLst>
            <c:ext xmlns:c16="http://schemas.microsoft.com/office/drawing/2014/chart" uri="{C3380CC4-5D6E-409C-BE32-E72D297353CC}">
              <c16:uniqueId val="{0000000A-FCA3-4C5F-BB6F-9BEC69A0D2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505055</c:v>
                </c:pt>
                <c:pt idx="2">
                  <c:v>#N/A</c:v>
                </c:pt>
                <c:pt idx="3">
                  <c:v>#N/A</c:v>
                </c:pt>
                <c:pt idx="4">
                  <c:v>485680</c:v>
                </c:pt>
                <c:pt idx="5">
                  <c:v>#N/A</c:v>
                </c:pt>
                <c:pt idx="6">
                  <c:v>#N/A</c:v>
                </c:pt>
                <c:pt idx="7">
                  <c:v>487411</c:v>
                </c:pt>
                <c:pt idx="8">
                  <c:v>#N/A</c:v>
                </c:pt>
                <c:pt idx="9">
                  <c:v>#N/A</c:v>
                </c:pt>
                <c:pt idx="10">
                  <c:v>498637</c:v>
                </c:pt>
                <c:pt idx="11">
                  <c:v>#N/A</c:v>
                </c:pt>
                <c:pt idx="12">
                  <c:v>#N/A</c:v>
                </c:pt>
                <c:pt idx="13">
                  <c:v>503396</c:v>
                </c:pt>
                <c:pt idx="14">
                  <c:v>#N/A</c:v>
                </c:pt>
              </c:numCache>
            </c:numRef>
          </c:val>
          <c:smooth val="0"/>
          <c:extLst>
            <c:ext xmlns:c16="http://schemas.microsoft.com/office/drawing/2014/chart" uri="{C3380CC4-5D6E-409C-BE32-E72D297353CC}">
              <c16:uniqueId val="{0000000B-FCA3-4C5F-BB6F-9BEC69A0D2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10197</c:v>
                </c:pt>
                <c:pt idx="1">
                  <c:v>8459</c:v>
                </c:pt>
                <c:pt idx="2">
                  <c:v>8684</c:v>
                </c:pt>
              </c:numCache>
            </c:numRef>
          </c:val>
          <c:extLst>
            <c:ext xmlns:c16="http://schemas.microsoft.com/office/drawing/2014/chart" uri="{C3380CC4-5D6E-409C-BE32-E72D297353CC}">
              <c16:uniqueId val="{00000000-CE93-453C-88A5-1EF48885B5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E93-453C-88A5-1EF48885B5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9544</c:v>
                </c:pt>
                <c:pt idx="1">
                  <c:v>4217</c:v>
                </c:pt>
                <c:pt idx="2">
                  <c:v>3914</c:v>
                </c:pt>
              </c:numCache>
            </c:numRef>
          </c:val>
          <c:extLst>
            <c:ext xmlns:c16="http://schemas.microsoft.com/office/drawing/2014/chart" uri="{C3380CC4-5D6E-409C-BE32-E72D297353CC}">
              <c16:uniqueId val="{00000002-CE93-453C-88A5-1EF48885B55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年度の実質公債比率の分子は、前年度から約</a:t>
          </a:r>
          <a:r>
            <a:rPr kumimoji="1" lang="en-US" altLang="ja-JP" sz="1400">
              <a:latin typeface="ＭＳ ゴシック" pitchFamily="49" charset="-128"/>
              <a:ea typeface="ＭＳ ゴシック" pitchFamily="49" charset="-128"/>
            </a:rPr>
            <a:t>59</a:t>
          </a:r>
          <a:r>
            <a:rPr kumimoji="1" lang="ja-JP" altLang="en-US" sz="1400">
              <a:latin typeface="ＭＳ ゴシック" pitchFamily="49" charset="-128"/>
              <a:ea typeface="ＭＳ ゴシック" pitchFamily="49" charset="-128"/>
            </a:rPr>
            <a:t>億円の減少となっている。</a:t>
          </a:r>
        </a:p>
        <a:p>
          <a:r>
            <a:rPr kumimoji="1" lang="ja-JP" altLang="en-US" sz="1400">
              <a:latin typeface="ＭＳ ゴシック" pitchFamily="49" charset="-128"/>
              <a:ea typeface="ＭＳ ゴシック" pitchFamily="49" charset="-128"/>
            </a:rPr>
            <a:t>これは、公営企業会計への繰出金（地方債の償還財源に充てられたものに限る。）の減により、準元利償還金が減少したことなどが主な要因である。</a:t>
          </a:r>
        </a:p>
        <a:p>
          <a:r>
            <a:rPr kumimoji="1" lang="ja-JP" altLang="en-US" sz="1400">
              <a:latin typeface="ＭＳ ゴシック" pitchFamily="49" charset="-128"/>
              <a:ea typeface="ＭＳ ゴシック" pitchFamily="49" charset="-128"/>
            </a:rPr>
            <a:t>引き続き、財政運営方針に沿って市債残高の抑制に努め、短期債と長期債のバランスを取って市債を発行することで金利リスクの分散化を図りつつ、減債基金の運用により、金利負担の軽減に努めていく。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減債基金積立相当額の積立ルールが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年償還で毎年度の積立額を発行額の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分の１として設定しているのに対して、本市においては、</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年償還（</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年据置）で毎年度の発行額の積立額を</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分の１として設定しているため、減債基金残高と減債基金積立相当額に乖離が生じている。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年度の将来負担比率の分子は、前年度を</a:t>
          </a:r>
          <a:r>
            <a:rPr kumimoji="1" lang="en-US" altLang="ja-JP" sz="1400">
              <a:latin typeface="ＭＳ ゴシック" pitchFamily="49" charset="-128"/>
              <a:ea typeface="ＭＳ ゴシック" pitchFamily="49" charset="-128"/>
            </a:rPr>
            <a:t>47</a:t>
          </a:r>
          <a:r>
            <a:rPr kumimoji="1" lang="ja-JP" altLang="en-US" sz="1400">
              <a:latin typeface="ＭＳ ゴシック" pitchFamily="49" charset="-128"/>
              <a:ea typeface="ＭＳ ゴシック" pitchFamily="49" charset="-128"/>
            </a:rPr>
            <a:t>億円上回っている。</a:t>
          </a:r>
        </a:p>
        <a:p>
          <a:r>
            <a:rPr kumimoji="1" lang="ja-JP" altLang="en-US" sz="1400">
              <a:latin typeface="ＭＳ ゴシック" pitchFamily="49" charset="-128"/>
              <a:ea typeface="ＭＳ ゴシック" pitchFamily="49" charset="-128"/>
            </a:rPr>
            <a:t>これは、下水道事業会計への繰出見込額の増が要因となっている。</a:t>
          </a:r>
        </a:p>
        <a:p>
          <a:r>
            <a:rPr kumimoji="1" lang="ja-JP" altLang="en-US" sz="1400">
              <a:latin typeface="ＭＳ ゴシック" pitchFamily="49" charset="-128"/>
              <a:ea typeface="ＭＳ ゴシック" pitchFamily="49" charset="-128"/>
            </a:rPr>
            <a:t>財政運営方針（令和６年度～令和９年度）において、臨時財政対策債の残高及び減債基金積立累計額を除いた市債残高について、計画期間末において現状を下回る残高とすることを目標として掲げ、この方針に沿って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広島県広島市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広島市民球場のグラウンド照明塔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化改修等に伴う基金の取崩しが約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億円あったことなどから、基金全体の残高は、約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財政調整基金については、安定的な財政運営が行えるよう、現状を上回る残高を確保することとしている。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その他特定目的基金については、広島市民球場基金は、グラウンド照明塔の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化改修等に充当したため減少したが、その他の基金については現状と同程度の残高となることが見込まれる。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引き続き、各基金の設置目的に照らし、適切に運用していく。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広島市市民球場基金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広島市民球場の修繕、改良その他の管理運営のための資金に充てるもの。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広島市原爆ドーム保存事業等基金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原爆ドームの保存等のための資金に充てるもの。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ひろしま国際協力基金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アジア等の諸地域が抱える都市問題の解決に向けた支援その他の国際協力に関する事業を円滑かつ効率的に行うための資金に充てるもの。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広島市環境保全事業基金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市民に対する地域の環境保全に関する知識の普及、地域の環境保全のための実践活動の支援等地域の環境保全活動の振興を図るための事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業を円滑かつ効率的に行うための資金に充てるもの。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旧広島市民球場跡地イベント広場基金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旧広島市民球場跡地イベント広場を管理するための資金に充てるもの。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広島市民球場基金において、グラウンド照明塔の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化改修等に係る取崩しにより、取崩額が積立額を上回ったため基金残高が減少した。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引き続き、各基金の設置目的に照らし、適切に運用していく。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億円の積立てなどから、基金残高が前年度末に比べ約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財政運営方針（令和６年度～９年度）において、期間末において現状（方針策定時点：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億円）を上回る残高を確保することを目標としており、引き続き、社会経済情勢の変動があった場合の年度間の財源調整や災害などの不測の事態に対応できるよう、基金残高の確保に努める。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本市では、満期一括償還方式で借り入れた地方債を対象として、計画的に償還財源の積立を行っている。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状況調査（決算統計）においては、満期一括償還地方債の償還財源に充てるため、減債基金に積み立てた額は公債費に計上し、減債基金には計上しない取扱いとされていることから、本市では対象となる積立はなく、増減も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今後も満期一括償還地方債について計画的に必要な償還財源の積立てを行う。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1,173,543
1,150,473
906.69
724,426,839
720,666,916
2,267,683
358,258,463
1,098,519,970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年度の単年度の指数が、令和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年度の単年度の指数を下回ったことから、直近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か年の平均により算出する財政力指数は令和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ポイントの悪化となっている。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263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573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539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60070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98.7</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97.3</a:t>
          </a:r>
          <a:r>
            <a:rPr kumimoji="1" lang="ja-JP" altLang="en-US" sz="1300">
              <a:latin typeface="ＭＳ Ｐゴシック" panose="020B0600070205080204" pitchFamily="50" charset="-128"/>
              <a:ea typeface="ＭＳ Ｐゴシック" panose="020B0600070205080204" pitchFamily="50" charset="-128"/>
            </a:rPr>
            <a:t>％となっているが、依然として類似団体平均を上回っている。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前年度から改善したのは、人件費等の経常経費が増加したものの、普通交付税の増等により経常的一般収入がそれ以上の割合で増加したことによるものと考えられる。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引き続き、財政運営方針（令和６年度～令和９年度）に掲げた方策を着実に実行しながら財政の健全化に努めていく。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167922</xdr:rowOff>
    </xdr:from>
    <xdr:to>
      <xdr:col>23</xdr:col>
      <xdr:colOff>133350</xdr:colOff>
      <xdr:row>65</xdr:row>
      <xdr:rowOff>12700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969272"/>
          <a:ext cx="8382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117122</xdr:rowOff>
    </xdr:from>
    <xdr:to>
      <xdr:col>19</xdr:col>
      <xdr:colOff>133350</xdr:colOff>
      <xdr:row>65</xdr:row>
      <xdr:rowOff>12700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899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81438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3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4233</xdr:rowOff>
    </xdr:from>
    <xdr:to>
      <xdr:col>15</xdr:col>
      <xdr:colOff>82550</xdr:colOff>
      <xdr:row>64</xdr:row>
      <xdr:rowOff>117122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634133"/>
          <a:ext cx="889000" cy="45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4233</xdr:rowOff>
    </xdr:from>
    <xdr:to>
      <xdr:col>11</xdr:col>
      <xdr:colOff>31750</xdr:colOff>
      <xdr:row>64</xdr:row>
      <xdr:rowOff>36689</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34133"/>
          <a:ext cx="889000" cy="37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89199</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9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66322</xdr:rowOff>
    </xdr:from>
    <xdr:to>
      <xdr:col>15</xdr:col>
      <xdr:colOff>133350</xdr:colOff>
      <xdr:row>64</xdr:row>
      <xdr:rowOff>167922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152699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12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124883</xdr:rowOff>
    </xdr:from>
    <xdr:to>
      <xdr:col>11</xdr:col>
      <xdr:colOff>82550</xdr:colOff>
      <xdr:row>62</xdr:row>
      <xdr:rowOff>55033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39810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157339</xdr:rowOff>
    </xdr:from>
    <xdr:to>
      <xdr:col>7</xdr:col>
      <xdr:colOff>31750</xdr:colOff>
      <xdr:row>64</xdr:row>
      <xdr:rowOff>87489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5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72266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4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[196,361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187,137</a:t>
          </a:r>
          <a:r>
            <a:rPr kumimoji="1" lang="ja-JP" altLang="en-US" sz="1300">
              <a:latin typeface="ＭＳ Ｐゴシック" panose="020B0600070205080204" pitchFamily="50" charset="-128"/>
              <a:ea typeface="ＭＳ Ｐゴシック" panose="020B0600070205080204" pitchFamily="50" charset="-128"/>
            </a:rPr>
            <a:t>円と比べ</a:t>
          </a:r>
          <a:r>
            <a:rPr kumimoji="1" lang="en-US" altLang="ja-JP" sz="1300">
              <a:latin typeface="ＭＳ Ｐゴシック" panose="020B0600070205080204" pitchFamily="50" charset="-128"/>
              <a:ea typeface="ＭＳ Ｐゴシック" panose="020B0600070205080204" pitchFamily="50" charset="-128"/>
            </a:rPr>
            <a:t>9,224</a:t>
          </a:r>
          <a:r>
            <a:rPr kumimoji="1" lang="ja-JP" altLang="en-US" sz="1300">
              <a:latin typeface="ＭＳ Ｐゴシック" panose="020B0600070205080204" pitchFamily="50" charset="-128"/>
              <a:ea typeface="ＭＳ Ｐゴシック" panose="020B0600070205080204" pitchFamily="50" charset="-128"/>
            </a:rPr>
            <a:t>円増加して</a:t>
          </a:r>
          <a:r>
            <a:rPr kumimoji="1" lang="en-US" altLang="ja-JP" sz="1300">
              <a:latin typeface="ＭＳ Ｐゴシック" panose="020B0600070205080204" pitchFamily="50" charset="-128"/>
              <a:ea typeface="ＭＳ Ｐゴシック" panose="020B0600070205080204" pitchFamily="50" charset="-128"/>
            </a:rPr>
            <a:t>196,361</a:t>
          </a:r>
          <a:r>
            <a:rPr kumimoji="1" lang="ja-JP" altLang="en-US" sz="1300">
              <a:latin typeface="ＭＳ Ｐゴシック" panose="020B0600070205080204" pitchFamily="50" charset="-128"/>
              <a:ea typeface="ＭＳ Ｐゴシック" panose="020B0600070205080204" pitchFamily="50" charset="-128"/>
            </a:rPr>
            <a:t>円となっており、依然として類似団体平均を上回っている。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前年度を上回っているのは、物件費や退職手当の増や給与改定により人件費が増加していることなどが主な要因となっていると考えられる。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引き続き、財政運営方針（令和６年度～令和９年度）に掲げた方策を着実に実行しながら業務改革に取り組んでいく。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66247</xdr:rowOff>
    </xdr:from>
    <xdr:to>
      <xdr:col>23</xdr:col>
      <xdr:colOff>133350</xdr:colOff>
      <xdr:row>89</xdr:row>
      <xdr:rowOff>169306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2247"/>
          <a:ext cx="0" cy="1646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141383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169306</xdr:rowOff>
    </xdr:from>
    <xdr:to>
      <xdr:col>24</xdr:col>
      <xdr:colOff>12700</xdr:colOff>
      <xdr:row>89</xdr:row>
      <xdr:rowOff>169306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152624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66247</xdr:rowOff>
    </xdr:from>
    <xdr:to>
      <xdr:col>24</xdr:col>
      <xdr:colOff>12700</xdr:colOff>
      <xdr:row>80</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147326</xdr:rowOff>
    </xdr:from>
    <xdr:to>
      <xdr:col>23</xdr:col>
      <xdr:colOff>133350</xdr:colOff>
      <xdr:row>89</xdr:row>
      <xdr:rowOff>3935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892026"/>
          <a:ext cx="838200" cy="37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139529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69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123002</xdr:rowOff>
    </xdr:from>
    <xdr:to>
      <xdr:col>23</xdr:col>
      <xdr:colOff>184150</xdr:colOff>
      <xdr:row>85</xdr:row>
      <xdr:rowOff>53152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80888</xdr:rowOff>
    </xdr:from>
    <xdr:to>
      <xdr:col>19</xdr:col>
      <xdr:colOff>133350</xdr:colOff>
      <xdr:row>86</xdr:row>
      <xdr:rowOff>147326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825588"/>
          <a:ext cx="889000" cy="6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149678</xdr:rowOff>
    </xdr:from>
    <xdr:to>
      <xdr:col>19</xdr:col>
      <xdr:colOff>184150</xdr:colOff>
      <xdr:row>83</xdr:row>
      <xdr:rowOff>79828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90005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77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37588</xdr:rowOff>
    </xdr:from>
    <xdr:to>
      <xdr:col>15</xdr:col>
      <xdr:colOff>82550</xdr:colOff>
      <xdr:row>86</xdr:row>
      <xdr:rowOff>80888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39388"/>
          <a:ext cx="889000" cy="38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66658</xdr:rowOff>
    </xdr:from>
    <xdr:to>
      <xdr:col>15</xdr:col>
      <xdr:colOff>133350</xdr:colOff>
      <xdr:row>84</xdr:row>
      <xdr:rowOff>168258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6985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104327</xdr:rowOff>
    </xdr:from>
    <xdr:to>
      <xdr:col>11</xdr:col>
      <xdr:colOff>31750</xdr:colOff>
      <xdr:row>84</xdr:row>
      <xdr:rowOff>37588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91777"/>
          <a:ext cx="889000" cy="44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48608</xdr:rowOff>
    </xdr:from>
    <xdr:to>
      <xdr:col>11</xdr:col>
      <xdr:colOff>82550</xdr:colOff>
      <xdr:row>83</xdr:row>
      <xdr:rowOff>150208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7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160385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4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46856</xdr:rowOff>
    </xdr:from>
    <xdr:to>
      <xdr:col>7</xdr:col>
      <xdr:colOff>31750</xdr:colOff>
      <xdr:row>80</xdr:row>
      <xdr:rowOff>148456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76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158633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3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124585</xdr:rowOff>
    </xdr:from>
    <xdr:to>
      <xdr:col>23</xdr:col>
      <xdr:colOff>184150</xdr:colOff>
      <xdr:row>89</xdr:row>
      <xdr:rowOff>54735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2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96662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1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96526</xdr:rowOff>
    </xdr:from>
    <xdr:to>
      <xdr:col>19</xdr:col>
      <xdr:colOff>184150</xdr:colOff>
      <xdr:row>87</xdr:row>
      <xdr:rowOff>26676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8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11453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92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30088</xdr:rowOff>
    </xdr:from>
    <xdr:to>
      <xdr:col>15</xdr:col>
      <xdr:colOff>133350</xdr:colOff>
      <xdr:row>86</xdr:row>
      <xdr:rowOff>131688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77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116465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86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158238</xdr:rowOff>
    </xdr:from>
    <xdr:to>
      <xdr:col>11</xdr:col>
      <xdr:colOff>82550</xdr:colOff>
      <xdr:row>84</xdr:row>
      <xdr:rowOff>88388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8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73165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7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53527</xdr:rowOff>
    </xdr:from>
    <xdr:to>
      <xdr:col>7</xdr:col>
      <xdr:colOff>31750</xdr:colOff>
      <xdr:row>81</xdr:row>
      <xdr:rowOff>155127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4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139904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2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令和５年度において、国及び本市で給料表の改定は行われているが、令和６年度のラスパイレス指数は、１００を下回る水準を維持している。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83</xdr:row>
      <xdr:rowOff>167821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398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83</xdr:row>
      <xdr:rowOff>167821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398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167821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167821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89098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1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31948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168927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31948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正規職員の育児休業に伴う代替要員を正規職員により措置しているため、人口千人当たりの職員数が類似団体平均を上回っている。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160020</xdr:rowOff>
    </xdr:from>
    <xdr:to>
      <xdr:col>81</xdr:col>
      <xdr:colOff>44450</xdr:colOff>
      <xdr:row>65</xdr:row>
      <xdr:rowOff>75438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13282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111760</xdr:rowOff>
    </xdr:from>
    <xdr:to>
      <xdr:col>77</xdr:col>
      <xdr:colOff>44450</xdr:colOff>
      <xdr:row>64</xdr:row>
      <xdr:rowOff>160020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08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77978</xdr:rowOff>
    </xdr:from>
    <xdr:to>
      <xdr:col>72</xdr:col>
      <xdr:colOff>203200</xdr:colOff>
      <xdr:row>64</xdr:row>
      <xdr:rowOff>111760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05077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49022</xdr:rowOff>
    </xdr:from>
    <xdr:to>
      <xdr:col>68</xdr:col>
      <xdr:colOff>152400</xdr:colOff>
      <xdr:row>64</xdr:row>
      <xdr:rowOff>77978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02182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134383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24638</xdr:rowOff>
    </xdr:from>
    <xdr:to>
      <xdr:col>81</xdr:col>
      <xdr:colOff>95250</xdr:colOff>
      <xdr:row>65</xdr:row>
      <xdr:rowOff>126238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168165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4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109220</xdr:rowOff>
    </xdr:from>
    <xdr:to>
      <xdr:col>77</xdr:col>
      <xdr:colOff>95250</xdr:colOff>
      <xdr:row>65</xdr:row>
      <xdr:rowOff>39370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24147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60960</xdr:rowOff>
    </xdr:from>
    <xdr:to>
      <xdr:col>73</xdr:col>
      <xdr:colOff>44450</xdr:colOff>
      <xdr:row>64</xdr:row>
      <xdr:rowOff>162560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147337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27178</xdr:rowOff>
    </xdr:from>
    <xdr:to>
      <xdr:col>68</xdr:col>
      <xdr:colOff>203200</xdr:colOff>
      <xdr:row>64</xdr:row>
      <xdr:rowOff>128778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113555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169672</xdr:rowOff>
    </xdr:from>
    <xdr:to>
      <xdr:col>64</xdr:col>
      <xdr:colOff>152400</xdr:colOff>
      <xdr:row>64</xdr:row>
      <xdr:rowOff>99822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84599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実質公債比率が類似団体平均を上回っているのは、都市基盤の整備を積極的に進め、多額の市債を発行してきたことが要因である。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引き続き、財政運営方針に沿って市債残高の抑制に努め、短期債と長期債のバランスを取って市債を発行することで金利リスクの分散化を図りつつ、減債基金の運用により、金利負担の軽減に努めていく。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159455</xdr:rowOff>
    </xdr:from>
    <xdr:to>
      <xdr:col>81</xdr:col>
      <xdr:colOff>44450</xdr:colOff>
      <xdr:row>43</xdr:row>
      <xdr:rowOff>95250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360355"/>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146349</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3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95250</xdr:rowOff>
    </xdr:from>
    <xdr:to>
      <xdr:col>77</xdr:col>
      <xdr:colOff>44450</xdr:colOff>
      <xdr:row>43</xdr:row>
      <xdr:rowOff>122061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4676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122061</xdr:rowOff>
    </xdr:from>
    <xdr:to>
      <xdr:col>72</xdr:col>
      <xdr:colOff>203200</xdr:colOff>
      <xdr:row>44</xdr:row>
      <xdr:rowOff>98072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494411"/>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123772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98072</xdr:rowOff>
    </xdr:from>
    <xdr:to>
      <xdr:col>68</xdr:col>
      <xdr:colOff>152400</xdr:colOff>
      <xdr:row>45</xdr:row>
      <xdr:rowOff>33867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641872"/>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163988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108655</xdr:rowOff>
    </xdr:from>
    <xdr:to>
      <xdr:col>81</xdr:col>
      <xdr:colOff>95250</xdr:colOff>
      <xdr:row>43</xdr:row>
      <xdr:rowOff>38805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80732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71261</xdr:rowOff>
    </xdr:from>
    <xdr:to>
      <xdr:col>73</xdr:col>
      <xdr:colOff>44450</xdr:colOff>
      <xdr:row>44</xdr:row>
      <xdr:rowOff>1411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157638</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47272</xdr:rowOff>
    </xdr:from>
    <xdr:to>
      <xdr:col>68</xdr:col>
      <xdr:colOff>203200</xdr:colOff>
      <xdr:row>44</xdr:row>
      <xdr:rowOff>148872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133649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154517</xdr:rowOff>
    </xdr:from>
    <xdr:to>
      <xdr:col>64</xdr:col>
      <xdr:colOff>152400</xdr:colOff>
      <xdr:row>45</xdr:row>
      <xdr:rowOff>84667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69444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165.4</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161.3</a:t>
          </a:r>
          <a:r>
            <a:rPr kumimoji="1" lang="ja-JP" altLang="en-US" sz="1300">
              <a:latin typeface="ＭＳ Ｐゴシック" panose="020B0600070205080204" pitchFamily="50" charset="-128"/>
              <a:ea typeface="ＭＳ Ｐゴシック" panose="020B0600070205080204" pitchFamily="50" charset="-128"/>
            </a:rPr>
            <a:t>％となっているが、依然として類似団体平均を上回っている。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将来負担比率が改善した要因としては、分母である標準財政規模が増加したことが考えられる。将来負担比率が類似団体平均を上回っている主な要因は、都市基盤の整備を積極的に進め、多額の市債を発行してきたことなど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引き続き、財政運営方針（令和６年度～令和９年度）に沿って、市債残高の抑制を図るなど、財政の健全化に努めていく。</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67606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2973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39683</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40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67606</xdr:rowOff>
    </xdr:from>
    <xdr:to>
      <xdr:col>81</xdr:col>
      <xdr:colOff>133350</xdr:colOff>
      <xdr:row>21</xdr:row>
      <xdr:rowOff>67606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68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67606</xdr:rowOff>
    </xdr:from>
    <xdr:to>
      <xdr:col>81</xdr:col>
      <xdr:colOff>44450</xdr:colOff>
      <xdr:row>21</xdr:row>
      <xdr:rowOff>100584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668056"/>
          <a:ext cx="8382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68555</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64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52028</xdr:rowOff>
    </xdr:from>
    <xdr:to>
      <xdr:col>81</xdr:col>
      <xdr:colOff>95250</xdr:colOff>
      <xdr:row>16</xdr:row>
      <xdr:rowOff>153628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79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95758</xdr:rowOff>
    </xdr:from>
    <xdr:to>
      <xdr:col>77</xdr:col>
      <xdr:colOff>44450</xdr:colOff>
      <xdr:row>21</xdr:row>
      <xdr:rowOff>100584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369620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83397</xdr:rowOff>
    </xdr:from>
    <xdr:to>
      <xdr:col>77</xdr:col>
      <xdr:colOff>95250</xdr:colOff>
      <xdr:row>17</xdr:row>
      <xdr:rowOff>13547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23724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95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48302</xdr:rowOff>
    </xdr:from>
    <xdr:to>
      <xdr:col>72</xdr:col>
      <xdr:colOff>203200</xdr:colOff>
      <xdr:row>21</xdr:row>
      <xdr:rowOff>95758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3648752"/>
          <a:ext cx="889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120396</xdr:rowOff>
    </xdr:from>
    <xdr:to>
      <xdr:col>73</xdr:col>
      <xdr:colOff>44450</xdr:colOff>
      <xdr:row>17</xdr:row>
      <xdr:rowOff>50546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60723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3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48302</xdr:rowOff>
    </xdr:from>
    <xdr:to>
      <xdr:col>68</xdr:col>
      <xdr:colOff>152400</xdr:colOff>
      <xdr:row>22</xdr:row>
      <xdr:rowOff>3937</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648752"/>
          <a:ext cx="889000" cy="12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162221</xdr:rowOff>
    </xdr:from>
    <xdr:to>
      <xdr:col>68</xdr:col>
      <xdr:colOff>203200</xdr:colOff>
      <xdr:row>17</xdr:row>
      <xdr:rowOff>92371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102548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67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97748</xdr:rowOff>
    </xdr:from>
    <xdr:to>
      <xdr:col>64</xdr:col>
      <xdr:colOff>152400</xdr:colOff>
      <xdr:row>18</xdr:row>
      <xdr:rowOff>27898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301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38075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7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16806</xdr:rowOff>
    </xdr:from>
    <xdr:to>
      <xdr:col>81</xdr:col>
      <xdr:colOff>95250</xdr:colOff>
      <xdr:row>21</xdr:row>
      <xdr:rowOff>118406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61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84133</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513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49784</xdr:rowOff>
    </xdr:from>
    <xdr:to>
      <xdr:col>77</xdr:col>
      <xdr:colOff>95250</xdr:colOff>
      <xdr:row>21</xdr:row>
      <xdr:rowOff>151384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6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136161</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736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44958</xdr:rowOff>
    </xdr:from>
    <xdr:to>
      <xdr:col>73</xdr:col>
      <xdr:colOff>44450</xdr:colOff>
      <xdr:row>21</xdr:row>
      <xdr:rowOff>146558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6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131335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73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168952</xdr:rowOff>
    </xdr:from>
    <xdr:to>
      <xdr:col>68</xdr:col>
      <xdr:colOff>203200</xdr:colOff>
      <xdr:row>21</xdr:row>
      <xdr:rowOff>99102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59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83879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684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124587</xdr:rowOff>
    </xdr:from>
    <xdr:to>
      <xdr:col>64</xdr:col>
      <xdr:colOff>152400</xdr:colOff>
      <xdr:row>22</xdr:row>
      <xdr:rowOff>54737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72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39514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81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1,173,543
1,150,473
906.69
724,426,839
720,666,916
2,267,683
358,258,463
1,098,519,970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a:t>
          </a:r>
          <a:r>
            <a:rPr kumimoji="1" lang="en-US" altLang="ja-JP" sz="1300">
              <a:latin typeface="ＭＳ Ｐゴシック" panose="020B0600070205080204" pitchFamily="50" charset="-128"/>
              <a:ea typeface="ＭＳ Ｐゴシック" panose="020B0600070205080204" pitchFamily="50" charset="-128"/>
            </a:rPr>
            <a:t>32.0</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33.6</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これは、給与改定による給料等の増や、定年延長制度開始に伴う退職者数の増加による退職手当の増等が主な要因である。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引き続き、財政運営方針に掲げた方策を着実に実行しながら、義務的経費等の増加の抑制に努めていく。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12700</xdr:rowOff>
    </xdr:from>
    <xdr:to>
      <xdr:col>24</xdr:col>
      <xdr:colOff>25400</xdr:colOff>
      <xdr:row>40</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6992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12700</xdr:rowOff>
    </xdr:from>
    <xdr:to>
      <xdr:col>19</xdr:col>
      <xdr:colOff>187325</xdr:colOff>
      <xdr:row>39</xdr:row>
      <xdr:rowOff>98425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6992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26988</xdr:rowOff>
    </xdr:from>
    <xdr:to>
      <xdr:col>15</xdr:col>
      <xdr:colOff>98425</xdr:colOff>
      <xdr:row>39</xdr:row>
      <xdr:rowOff>98425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713538"/>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26988</xdr:rowOff>
    </xdr:from>
    <xdr:to>
      <xdr:col>11</xdr:col>
      <xdr:colOff>9525</xdr:colOff>
      <xdr:row>40</xdr:row>
      <xdr:rowOff>112713</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713538"/>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102252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19050</xdr:rowOff>
    </xdr:from>
    <xdr:to>
      <xdr:col>24</xdr:col>
      <xdr:colOff>76200</xdr:colOff>
      <xdr:row>40</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162577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133350</xdr:rowOff>
    </xdr:from>
    <xdr:to>
      <xdr:col>20</xdr:col>
      <xdr:colOff>38100</xdr:colOff>
      <xdr:row>39</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48277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73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47625</xdr:rowOff>
    </xdr:from>
    <xdr:to>
      <xdr:col>15</xdr:col>
      <xdr:colOff>149225</xdr:colOff>
      <xdr:row>39</xdr:row>
      <xdr:rowOff>149225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134002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8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147638</xdr:rowOff>
    </xdr:from>
    <xdr:to>
      <xdr:col>11</xdr:col>
      <xdr:colOff>60325</xdr:colOff>
      <xdr:row>39</xdr:row>
      <xdr:rowOff>77788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62565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74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61913</xdr:rowOff>
    </xdr:from>
    <xdr:to>
      <xdr:col>6</xdr:col>
      <xdr:colOff>171450</xdr:colOff>
      <xdr:row>40</xdr:row>
      <xdr:rowOff>163513</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9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148290</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700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前年度から悪化したのは、物価高騰に伴う委託料の増加などが主な要因である。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引き続き、財政運営方針に掲げた内部管理経費の削減などの方策を着実に実行しながら、物件費の節減に努めていく。</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118836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870200"/>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100891</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01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4536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8702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53521</xdr:rowOff>
    </xdr:from>
    <xdr:to>
      <xdr:col>73</xdr:col>
      <xdr:colOff>180975</xdr:colOff>
      <xdr:row>17</xdr:row>
      <xdr:rowOff>4536</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625271"/>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65513</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9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53521</xdr:rowOff>
    </xdr:from>
    <xdr:to>
      <xdr:col>69</xdr:col>
      <xdr:colOff>92075</xdr:colOff>
      <xdr:row>16</xdr:row>
      <xdr:rowOff>12700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6252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198</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68036</xdr:rowOff>
    </xdr:from>
    <xdr:to>
      <xdr:col>82</xdr:col>
      <xdr:colOff>158750</xdr:colOff>
      <xdr:row>17</xdr:row>
      <xdr:rowOff>169636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98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40113</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125186</xdr:rowOff>
    </xdr:from>
    <xdr:to>
      <xdr:col>74</xdr:col>
      <xdr:colOff>31750</xdr:colOff>
      <xdr:row>17</xdr:row>
      <xdr:rowOff>55336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2721</xdr:rowOff>
    </xdr:from>
    <xdr:to>
      <xdr:col>69</xdr:col>
      <xdr:colOff>142875</xdr:colOff>
      <xdr:row>15</xdr:row>
      <xdr:rowOff>104321</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89098</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66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％となっており、類似団体平均を下回っている。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これは、生活保護の保護率が類似団体平均に比べて低いことなどが主な要因である。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引き続き、財政運営方針に掲げた方策を着実に実行しながら、義務的経費等の増加の抑制に努めていく。</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94506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55</xdr:row>
      <xdr:rowOff>37193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3689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54</xdr:row>
      <xdr:rowOff>110672</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2056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118835</xdr:rowOff>
    </xdr:from>
    <xdr:to>
      <xdr:col>11</xdr:col>
      <xdr:colOff>9525</xdr:colOff>
      <xdr:row>53</xdr:row>
      <xdr:rowOff>167822</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2056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157843</xdr:rowOff>
    </xdr:from>
    <xdr:to>
      <xdr:col>20</xdr:col>
      <xdr:colOff>38100</xdr:colOff>
      <xdr:row>55</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68035</xdr:rowOff>
    </xdr:from>
    <xdr:to>
      <xdr:col>11</xdr:col>
      <xdr:colOff>60325</xdr:colOff>
      <xdr:row>53</xdr:row>
      <xdr:rowOff>169635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8362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％となっており、類似団体平均を下回っている。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前年度から改善したのは、維持補修費の減少などが主な要因である。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引き続き、財政運営方針に掲げた方策を着実に実行し、コスト縮減等に努めていく。</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107950</xdr:rowOff>
    </xdr:from>
    <xdr:to>
      <xdr:col>82</xdr:col>
      <xdr:colOff>107950</xdr:colOff>
      <xdr:row>54</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91948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67327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146050</xdr:rowOff>
    </xdr:from>
    <xdr:to>
      <xdr:col>78</xdr:col>
      <xdr:colOff>69850</xdr:colOff>
      <xdr:row>54</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2329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88900</xdr:rowOff>
    </xdr:from>
    <xdr:to>
      <xdr:col>73</xdr:col>
      <xdr:colOff>180975</xdr:colOff>
      <xdr:row>53</xdr:row>
      <xdr:rowOff>146050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175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50800</xdr:rowOff>
    </xdr:from>
    <xdr:to>
      <xdr:col>69</xdr:col>
      <xdr:colOff>92075</xdr:colOff>
      <xdr:row>53</xdr:row>
      <xdr:rowOff>88900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9137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143527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57150</xdr:rowOff>
    </xdr:from>
    <xdr:to>
      <xdr:col>82</xdr:col>
      <xdr:colOff>158750</xdr:colOff>
      <xdr:row>53</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137177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57150</xdr:rowOff>
    </xdr:from>
    <xdr:to>
      <xdr:col>78</xdr:col>
      <xdr:colOff>120650</xdr:colOff>
      <xdr:row>54</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168927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95250</xdr:rowOff>
    </xdr:from>
    <xdr:to>
      <xdr:col>74</xdr:col>
      <xdr:colOff>31750</xdr:colOff>
      <xdr:row>54</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38100</xdr:rowOff>
    </xdr:from>
    <xdr:to>
      <xdr:col>69</xdr:col>
      <xdr:colOff>142875</xdr:colOff>
      <xdr:row>53</xdr:row>
      <xdr:rowOff>139700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0</xdr:rowOff>
    </xdr:from>
    <xdr:to>
      <xdr:col>65</xdr:col>
      <xdr:colOff>53975</xdr:colOff>
      <xdr:row>53</xdr:row>
      <xdr:rowOff>101600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111777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これは、下水道事業に対する一般会計の負担が大きいことなどが主な要因である。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引き続き、財政運営方針に基づき、下水道事業の経営改善などに努めていく。</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46990</xdr:rowOff>
    </xdr:from>
    <xdr:to>
      <xdr:col>82</xdr:col>
      <xdr:colOff>107950</xdr:colOff>
      <xdr:row>41</xdr:row>
      <xdr:rowOff>24130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73354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24130</xdr:rowOff>
    </xdr:from>
    <xdr:to>
      <xdr:col>78</xdr:col>
      <xdr:colOff>69850</xdr:colOff>
      <xdr:row>41</xdr:row>
      <xdr:rowOff>69850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7053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96537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46990</xdr:rowOff>
    </xdr:from>
    <xdr:to>
      <xdr:col>73</xdr:col>
      <xdr:colOff>180975</xdr:colOff>
      <xdr:row>41</xdr:row>
      <xdr:rowOff>69850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7076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73677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46990</xdr:rowOff>
    </xdr:from>
    <xdr:to>
      <xdr:col>69</xdr:col>
      <xdr:colOff>92075</xdr:colOff>
      <xdr:row>41</xdr:row>
      <xdr:rowOff>115570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7076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50817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142257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167640</xdr:rowOff>
    </xdr:from>
    <xdr:to>
      <xdr:col>82</xdr:col>
      <xdr:colOff>158750</xdr:colOff>
      <xdr:row>39</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139717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144780</xdr:rowOff>
    </xdr:from>
    <xdr:to>
      <xdr:col>78</xdr:col>
      <xdr:colOff>120650</xdr:colOff>
      <xdr:row>41</xdr:row>
      <xdr:rowOff>74930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59707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708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19050</xdr:rowOff>
    </xdr:from>
    <xdr:to>
      <xdr:col>74</xdr:col>
      <xdr:colOff>31750</xdr:colOff>
      <xdr:row>41</xdr:row>
      <xdr:rowOff>120650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105427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167640</xdr:rowOff>
    </xdr:from>
    <xdr:to>
      <xdr:col>69</xdr:col>
      <xdr:colOff>142875</xdr:colOff>
      <xdr:row>41</xdr:row>
      <xdr:rowOff>97790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82567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711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64770</xdr:rowOff>
    </xdr:from>
    <xdr:to>
      <xdr:col>65</xdr:col>
      <xdr:colOff>53975</xdr:colOff>
      <xdr:row>41</xdr:row>
      <xdr:rowOff>166370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151147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これは、都市基盤の整備を積極的に進め、多額の市債を発行してきたことなどが要因である。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引き続き、財政運営方針に沿って市債残高の抑制に努め、短期債と長期債のバランスを取って市債を発行することで金利リスクの分散化を図りつつ、減債基金の運用により、金利負担の軽減に努めていく。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37193</xdr:rowOff>
    </xdr:from>
    <xdr:to>
      <xdr:col>24</xdr:col>
      <xdr:colOff>25400</xdr:colOff>
      <xdr:row>78</xdr:row>
      <xdr:rowOff>127000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3238843"/>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78014</xdr:rowOff>
    </xdr:from>
    <xdr:to>
      <xdr:col>19</xdr:col>
      <xdr:colOff>187325</xdr:colOff>
      <xdr:row>78</xdr:row>
      <xdr:rowOff>127000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3098800" y="134511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41020</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07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78014</xdr:rowOff>
    </xdr:from>
    <xdr:to>
      <xdr:col>15</xdr:col>
      <xdr:colOff>98425</xdr:colOff>
      <xdr:row>78</xdr:row>
      <xdr:rowOff>127000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2209800" y="134511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73677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94343</xdr:rowOff>
    </xdr:from>
    <xdr:to>
      <xdr:col>11</xdr:col>
      <xdr:colOff>9525</xdr:colOff>
      <xdr:row>78</xdr:row>
      <xdr:rowOff>127000</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a:off x="1320800" y="13467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57348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129920</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316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27214</xdr:rowOff>
    </xdr:from>
    <xdr:to>
      <xdr:col>15</xdr:col>
      <xdr:colOff>149225</xdr:colOff>
      <xdr:row>78</xdr:row>
      <xdr:rowOff>128814</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4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113591</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155320</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80.3</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80.5</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扶助費は類似団体平均を下回っている一方で、人件費、物件費及び補助費等が類似団体平均を上回っており、その結果類似団体平均とほぼ同水準で推移している。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引き続き、財政運営方針に掲げた方策を着実に実行し、コスト縮減等に努めていく。</a:t>
          </a: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a:extLst>
            <a:ext uri="{FF2B5EF4-FFF2-40B4-BE49-F238E27FC236}">
              <a16:creationId xmlns:a16="http://schemas.microsoft.com/office/drawing/2014/main" id="{00000000-0008-0000-0400-0000B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84138</xdr:rowOff>
    </xdr:from>
    <xdr:to>
      <xdr:col>82</xdr:col>
      <xdr:colOff>107950</xdr:colOff>
      <xdr:row>81</xdr:row>
      <xdr:rowOff>84138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6510000" y="12599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56215</xdr:rowOff>
    </xdr:from>
    <xdr:ext cx="762000" cy="259045"/>
    <xdr:sp macro="" textlink="">
      <xdr:nvSpPr>
        <xdr:cNvPr id="440" name="公債費以外最小値テキスト">
          <a:extLst>
            <a:ext uri="{FF2B5EF4-FFF2-40B4-BE49-F238E27FC236}">
              <a16:creationId xmlns:a16="http://schemas.microsoft.com/office/drawing/2014/main" id="{00000000-0008-0000-0400-0000B8010000}"/>
            </a:ext>
          </a:extLst>
        </xdr:cNvPr>
        <xdr:cNvSpPr txBox="1"/>
      </xdr:nvSpPr>
      <xdr:spPr>
        <a:xfrm>
          <a:off x="16598900" y="1394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84138</xdr:rowOff>
    </xdr:from>
    <xdr:to>
      <xdr:col>82</xdr:col>
      <xdr:colOff>196850</xdr:colOff>
      <xdr:row>81</xdr:row>
      <xdr:rowOff>84138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397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170515</xdr:rowOff>
    </xdr:from>
    <xdr:ext cx="762000" cy="259045"/>
    <xdr:sp macro="" textlink="">
      <xdr:nvSpPr>
        <xdr:cNvPr id="442" name="公債費以外最大値テキスト">
          <a:extLst>
            <a:ext uri="{FF2B5EF4-FFF2-40B4-BE49-F238E27FC236}">
              <a16:creationId xmlns:a16="http://schemas.microsoft.com/office/drawing/2014/main" id="{00000000-0008-0000-0400-0000BA010000}"/>
            </a:ext>
          </a:extLst>
        </xdr:cNvPr>
        <xdr:cNvSpPr txBox="1"/>
      </xdr:nvSpPr>
      <xdr:spPr>
        <a:xfrm>
          <a:off x="16598900" y="1234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84138</xdr:rowOff>
    </xdr:from>
    <xdr:to>
      <xdr:col>82</xdr:col>
      <xdr:colOff>196850</xdr:colOff>
      <xdr:row>73</xdr:row>
      <xdr:rowOff>84138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259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112713</xdr:rowOff>
    </xdr:from>
    <xdr:to>
      <xdr:col>82</xdr:col>
      <xdr:colOff>107950</xdr:colOff>
      <xdr:row>77</xdr:row>
      <xdr:rowOff>141288</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5671800" y="13314363"/>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105427</xdr:rowOff>
    </xdr:from>
    <xdr:ext cx="762000" cy="259045"/>
    <xdr:sp macro="" textlink="">
      <xdr:nvSpPr>
        <xdr:cNvPr id="445" name="公債費以外平均値テキスト">
          <a:extLst>
            <a:ext uri="{FF2B5EF4-FFF2-40B4-BE49-F238E27FC236}">
              <a16:creationId xmlns:a16="http://schemas.microsoft.com/office/drawing/2014/main" id="{00000000-0008-0000-0400-0000BD010000}"/>
            </a:ext>
          </a:extLst>
        </xdr:cNvPr>
        <xdr:cNvSpPr txBox="1"/>
      </xdr:nvSpPr>
      <xdr:spPr>
        <a:xfrm>
          <a:off x="16598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84138</xdr:rowOff>
    </xdr:from>
    <xdr:to>
      <xdr:col>78</xdr:col>
      <xdr:colOff>69850</xdr:colOff>
      <xdr:row>77</xdr:row>
      <xdr:rowOff>112713</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4782800" y="1328578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4763</xdr:rowOff>
    </xdr:from>
    <xdr:to>
      <xdr:col>78</xdr:col>
      <xdr:colOff>120650</xdr:colOff>
      <xdr:row>76</xdr:row>
      <xdr:rowOff>106363</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5621000" y="130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116540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0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69850</xdr:rowOff>
    </xdr:from>
    <xdr:to>
      <xdr:col>73</xdr:col>
      <xdr:colOff>180975</xdr:colOff>
      <xdr:row>77</xdr:row>
      <xdr:rowOff>84138</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a:off x="13893800" y="12757150"/>
          <a:ext cx="889000" cy="52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69850</xdr:rowOff>
    </xdr:from>
    <xdr:to>
      <xdr:col>69</xdr:col>
      <xdr:colOff>92075</xdr:colOff>
      <xdr:row>76</xdr:row>
      <xdr:rowOff>155575</xdr:rowOff>
    </xdr:to>
    <xdr:cxnSp macro="">
      <xdr:nvCxnSpPr>
        <xdr:cNvPr id="453" name="直線コネクタ 452">
          <a:extLst>
            <a:ext uri="{FF2B5EF4-FFF2-40B4-BE49-F238E27FC236}">
              <a16:creationId xmlns:a16="http://schemas.microsoft.com/office/drawing/2014/main" id="{00000000-0008-0000-0400-0000C5010000}"/>
            </a:ext>
          </a:extLst>
        </xdr:cNvPr>
        <xdr:cNvCxnSpPr/>
      </xdr:nvCxnSpPr>
      <xdr:spPr>
        <a:xfrm flipV="1">
          <a:off x="13004800" y="12757150"/>
          <a:ext cx="889000"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4763</xdr:rowOff>
    </xdr:from>
    <xdr:to>
      <xdr:col>69</xdr:col>
      <xdr:colOff>142875</xdr:colOff>
      <xdr:row>73</xdr:row>
      <xdr:rowOff>106363</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3843000" y="1252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116540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2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159402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90488</xdr:rowOff>
    </xdr:from>
    <xdr:to>
      <xdr:col>82</xdr:col>
      <xdr:colOff>158750</xdr:colOff>
      <xdr:row>78</xdr:row>
      <xdr:rowOff>20638</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6459200" y="1329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107015</xdr:rowOff>
    </xdr:from>
    <xdr:ext cx="762000" cy="259045"/>
    <xdr:sp macro="" textlink="">
      <xdr:nvSpPr>
        <xdr:cNvPr id="464" name="公債費以外該当値テキスト">
          <a:extLst>
            <a:ext uri="{FF2B5EF4-FFF2-40B4-BE49-F238E27FC236}">
              <a16:creationId xmlns:a16="http://schemas.microsoft.com/office/drawing/2014/main" id="{00000000-0008-0000-0400-0000D0010000}"/>
            </a:ext>
          </a:extLst>
        </xdr:cNvPr>
        <xdr:cNvSpPr txBox="1"/>
      </xdr:nvSpPr>
      <xdr:spPr>
        <a:xfrm>
          <a:off x="16598900" y="1313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61913</xdr:rowOff>
    </xdr:from>
    <xdr:to>
      <xdr:col>78</xdr:col>
      <xdr:colOff>120650</xdr:colOff>
      <xdr:row>77</xdr:row>
      <xdr:rowOff>163513</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5621000" y="132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148290</xdr:rowOff>
    </xdr:from>
    <xdr:ext cx="7366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5290800" y="13349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33338</xdr:rowOff>
    </xdr:from>
    <xdr:to>
      <xdr:col>74</xdr:col>
      <xdr:colOff>31750</xdr:colOff>
      <xdr:row>77</xdr:row>
      <xdr:rowOff>134938</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4732000" y="132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119715</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4401800" y="1332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19050</xdr:rowOff>
    </xdr:from>
    <xdr:to>
      <xdr:col>69</xdr:col>
      <xdr:colOff>142875</xdr:colOff>
      <xdr:row>74</xdr:row>
      <xdr:rowOff>120650</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3843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105427</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3512800" y="1279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104775</xdr:rowOff>
    </xdr:from>
    <xdr:to>
      <xdr:col>65</xdr:col>
      <xdr:colOff>53975</xdr:colOff>
      <xdr:row>77</xdr:row>
      <xdr:rowOff>34925</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2954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19702</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2623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111531</xdr:rowOff>
    </xdr:from>
    <xdr:to>
      <xdr:col>29</xdr:col>
      <xdr:colOff>127000</xdr:colOff>
      <xdr:row>13</xdr:row>
      <xdr:rowOff>170575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216556"/>
          <a:ext cx="647700" cy="230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170575</xdr:rowOff>
    </xdr:from>
    <xdr:to>
      <xdr:col>26</xdr:col>
      <xdr:colOff>50800</xdr:colOff>
      <xdr:row>14</xdr:row>
      <xdr:rowOff>77111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47050"/>
          <a:ext cx="698500" cy="77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77111</xdr:rowOff>
    </xdr:from>
    <xdr:to>
      <xdr:col>22</xdr:col>
      <xdr:colOff>114300</xdr:colOff>
      <xdr:row>14</xdr:row>
      <xdr:rowOff>144058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25036"/>
          <a:ext cx="698500" cy="66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144058</xdr:rowOff>
    </xdr:from>
    <xdr:to>
      <xdr:col>18</xdr:col>
      <xdr:colOff>177800</xdr:colOff>
      <xdr:row>14</xdr:row>
      <xdr:rowOff>166853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591983"/>
          <a:ext cx="698500" cy="22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60731</xdr:rowOff>
    </xdr:from>
    <xdr:to>
      <xdr:col>29</xdr:col>
      <xdr:colOff>177800</xdr:colOff>
      <xdr:row>12</xdr:row>
      <xdr:rowOff>162331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165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147834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8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119775</xdr:rowOff>
    </xdr:from>
    <xdr:to>
      <xdr:col>26</xdr:col>
      <xdr:colOff>101600</xdr:colOff>
      <xdr:row>14</xdr:row>
      <xdr:rowOff>49925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96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60102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6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26311</xdr:rowOff>
    </xdr:from>
    <xdr:to>
      <xdr:col>22</xdr:col>
      <xdr:colOff>165100</xdr:colOff>
      <xdr:row>14</xdr:row>
      <xdr:rowOff>127911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74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138088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43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93258</xdr:rowOff>
    </xdr:from>
    <xdr:to>
      <xdr:col>19</xdr:col>
      <xdr:colOff>38100</xdr:colOff>
      <xdr:row>15</xdr:row>
      <xdr:rowOff>23408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41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33585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10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116053</xdr:rowOff>
    </xdr:from>
    <xdr:to>
      <xdr:col>15</xdr:col>
      <xdr:colOff>101600</xdr:colOff>
      <xdr:row>15</xdr:row>
      <xdr:rowOff>46203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63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56380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3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185456</xdr:rowOff>
    </xdr:from>
    <xdr:to>
      <xdr:col>29</xdr:col>
      <xdr:colOff>127000</xdr:colOff>
      <xdr:row>35</xdr:row>
      <xdr:rowOff>3948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452906"/>
          <a:ext cx="647700" cy="161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53829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4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185456</xdr:rowOff>
    </xdr:from>
    <xdr:to>
      <xdr:col>26</xdr:col>
      <xdr:colOff>50800</xdr:colOff>
      <xdr:row>34</xdr:row>
      <xdr:rowOff>294008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452906"/>
          <a:ext cx="698500" cy="108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149286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59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174026</xdr:rowOff>
    </xdr:from>
    <xdr:to>
      <xdr:col>22</xdr:col>
      <xdr:colOff>114300</xdr:colOff>
      <xdr:row>34</xdr:row>
      <xdr:rowOff>294008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441476"/>
          <a:ext cx="698500" cy="119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179722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79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174026</xdr:rowOff>
    </xdr:from>
    <xdr:to>
      <xdr:col>18</xdr:col>
      <xdr:colOff>177800</xdr:colOff>
      <xdr:row>34</xdr:row>
      <xdr:rowOff>181472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441476"/>
          <a:ext cx="698500" cy="7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139260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132532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296048</xdr:rowOff>
    </xdr:from>
    <xdr:to>
      <xdr:col>29</xdr:col>
      <xdr:colOff>177800</xdr:colOff>
      <xdr:row>35</xdr:row>
      <xdr:rowOff>54748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563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141125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40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134656</xdr:rowOff>
    </xdr:from>
    <xdr:to>
      <xdr:col>26</xdr:col>
      <xdr:colOff>101600</xdr:colOff>
      <xdr:row>34</xdr:row>
      <xdr:rowOff>236256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402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246433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170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243208</xdr:rowOff>
    </xdr:from>
    <xdr:to>
      <xdr:col>22</xdr:col>
      <xdr:colOff>165100</xdr:colOff>
      <xdr:row>35</xdr:row>
      <xdr:rowOff>1908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510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12086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27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123226</xdr:rowOff>
    </xdr:from>
    <xdr:to>
      <xdr:col>19</xdr:col>
      <xdr:colOff>38100</xdr:colOff>
      <xdr:row>34</xdr:row>
      <xdr:rowOff>224826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390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235003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15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130672</xdr:rowOff>
    </xdr:from>
    <xdr:to>
      <xdr:col>15</xdr:col>
      <xdr:colOff>101600</xdr:colOff>
      <xdr:row>34</xdr:row>
      <xdr:rowOff>232272</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398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242449</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16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1,173,543
1,150,473
906.69
724,426,839
720,666,916
2,267,683
358,258,463
1,098,519,970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168427</xdr:rowOff>
    </xdr:from>
    <xdr:to>
      <xdr:col>24</xdr:col>
      <xdr:colOff>63500</xdr:colOff>
      <xdr:row>33</xdr:row>
      <xdr:rowOff>52451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11927"/>
          <a:ext cx="838200" cy="39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168656</xdr:rowOff>
    </xdr:from>
    <xdr:to>
      <xdr:col>19</xdr:col>
      <xdr:colOff>177800</xdr:colOff>
      <xdr:row>33</xdr:row>
      <xdr:rowOff>52451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55056"/>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168656</xdr:rowOff>
    </xdr:from>
    <xdr:to>
      <xdr:col>15</xdr:col>
      <xdr:colOff>50800</xdr:colOff>
      <xdr:row>33</xdr:row>
      <xdr:rowOff>41249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55056"/>
          <a:ext cx="889000" cy="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41249</xdr:rowOff>
    </xdr:from>
    <xdr:to>
      <xdr:col>10</xdr:col>
      <xdr:colOff>114300</xdr:colOff>
      <xdr:row>33</xdr:row>
      <xdr:rowOff>56833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99099"/>
          <a:ext cx="889000" cy="1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23969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117627</xdr:rowOff>
    </xdr:from>
    <xdr:to>
      <xdr:col>24</xdr:col>
      <xdr:colOff>114300</xdr:colOff>
      <xdr:row>31</xdr:row>
      <xdr:rowOff>47777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6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32554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7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1651</xdr:rowOff>
    </xdr:from>
    <xdr:to>
      <xdr:col>20</xdr:col>
      <xdr:colOff>38100</xdr:colOff>
      <xdr:row>33</xdr:row>
      <xdr:rowOff>103251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5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119778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3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117856</xdr:rowOff>
    </xdr:from>
    <xdr:to>
      <xdr:col>15</xdr:col>
      <xdr:colOff>101600</xdr:colOff>
      <xdr:row>33</xdr:row>
      <xdr:rowOff>48006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64533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7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161899</xdr:rowOff>
    </xdr:from>
    <xdr:to>
      <xdr:col>10</xdr:col>
      <xdr:colOff>165100</xdr:colOff>
      <xdr:row>33</xdr:row>
      <xdr:rowOff>92049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4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108576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23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6033</xdr:rowOff>
    </xdr:from>
    <xdr:to>
      <xdr:col>6</xdr:col>
      <xdr:colOff>38100</xdr:colOff>
      <xdr:row>33</xdr:row>
      <xdr:rowOff>107633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6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124160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39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7569</xdr:rowOff>
    </xdr:from>
    <xdr:to>
      <xdr:col>24</xdr:col>
      <xdr:colOff>63500</xdr:colOff>
      <xdr:row>53</xdr:row>
      <xdr:rowOff>166172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094419"/>
          <a:ext cx="838200" cy="15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68608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138054</xdr:rowOff>
    </xdr:from>
    <xdr:to>
      <xdr:col>19</xdr:col>
      <xdr:colOff>177800</xdr:colOff>
      <xdr:row>53</xdr:row>
      <xdr:rowOff>166172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224904"/>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142902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138054</xdr:rowOff>
    </xdr:from>
    <xdr:to>
      <xdr:col>15</xdr:col>
      <xdr:colOff>50800</xdr:colOff>
      <xdr:row>55</xdr:row>
      <xdr:rowOff>107330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224904"/>
          <a:ext cx="889000" cy="3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149511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88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107330</xdr:rowOff>
    </xdr:from>
    <xdr:to>
      <xdr:col>10</xdr:col>
      <xdr:colOff>114300</xdr:colOff>
      <xdr:row>57</xdr:row>
      <xdr:rowOff>168458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537080"/>
          <a:ext cx="889000" cy="40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143248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0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28628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128219</xdr:rowOff>
    </xdr:from>
    <xdr:to>
      <xdr:col>24</xdr:col>
      <xdr:colOff>114300</xdr:colOff>
      <xdr:row>53</xdr:row>
      <xdr:rowOff>58369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04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151096</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8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115372</xdr:rowOff>
    </xdr:from>
    <xdr:to>
      <xdr:col>20</xdr:col>
      <xdr:colOff>38100</xdr:colOff>
      <xdr:row>54</xdr:row>
      <xdr:rowOff>45522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62049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897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87254</xdr:rowOff>
    </xdr:from>
    <xdr:to>
      <xdr:col>15</xdr:col>
      <xdr:colOff>101600</xdr:colOff>
      <xdr:row>54</xdr:row>
      <xdr:rowOff>17404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1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8531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26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56530</xdr:rowOff>
    </xdr:from>
    <xdr:to>
      <xdr:col>10</xdr:col>
      <xdr:colOff>165100</xdr:colOff>
      <xdr:row>55</xdr:row>
      <xdr:rowOff>158130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4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149257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117658</xdr:rowOff>
    </xdr:from>
    <xdr:to>
      <xdr:col>6</xdr:col>
      <xdr:colOff>38100</xdr:colOff>
      <xdr:row>58</xdr:row>
      <xdr:rowOff>47808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38935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8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1887</xdr:rowOff>
    </xdr:from>
    <xdr:to>
      <xdr:col>24</xdr:col>
      <xdr:colOff>63500</xdr:colOff>
      <xdr:row>78</xdr:row>
      <xdr:rowOff>131645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374987"/>
          <a:ext cx="838200" cy="12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62465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21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157770</xdr:rowOff>
    </xdr:from>
    <xdr:to>
      <xdr:col>19</xdr:col>
      <xdr:colOff>177800</xdr:colOff>
      <xdr:row>78</xdr:row>
      <xdr:rowOff>1887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359420"/>
          <a:ext cx="889000" cy="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154231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4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157770</xdr:rowOff>
    </xdr:from>
    <xdr:to>
      <xdr:col>15</xdr:col>
      <xdr:colOff>50800</xdr:colOff>
      <xdr:row>78</xdr:row>
      <xdr:rowOff>81243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59420"/>
          <a:ext cx="889000" cy="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81243</xdr:rowOff>
    </xdr:from>
    <xdr:to>
      <xdr:col>10</xdr:col>
      <xdr:colOff>114300</xdr:colOff>
      <xdr:row>79</xdr:row>
      <xdr:rowOff>73406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54343"/>
          <a:ext cx="889000" cy="16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80845</xdr:rowOff>
    </xdr:from>
    <xdr:to>
      <xdr:col>24</xdr:col>
      <xdr:colOff>114300</xdr:colOff>
      <xdr:row>79</xdr:row>
      <xdr:rowOff>10995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59272</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3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122537</xdr:rowOff>
    </xdr:from>
    <xdr:to>
      <xdr:col>20</xdr:col>
      <xdr:colOff>38100</xdr:colOff>
      <xdr:row>78</xdr:row>
      <xdr:rowOff>52687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2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43814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1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106970</xdr:rowOff>
    </xdr:from>
    <xdr:to>
      <xdr:col>15</xdr:col>
      <xdr:colOff>101600</xdr:colOff>
      <xdr:row>78</xdr:row>
      <xdr:rowOff>37120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0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28247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0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30443</xdr:rowOff>
    </xdr:from>
    <xdr:to>
      <xdr:col>10</xdr:col>
      <xdr:colOff>165100</xdr:colOff>
      <xdr:row>78</xdr:row>
      <xdr:rowOff>132043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123170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9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22606</xdr:rowOff>
    </xdr:from>
    <xdr:to>
      <xdr:col>6</xdr:col>
      <xdr:colOff>38100</xdr:colOff>
      <xdr:row>79</xdr:row>
      <xdr:rowOff>124206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6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115333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5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52756</xdr:rowOff>
    </xdr:from>
    <xdr:to>
      <xdr:col>24</xdr:col>
      <xdr:colOff>63500</xdr:colOff>
      <xdr:row>96</xdr:row>
      <xdr:rowOff>129501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511956"/>
          <a:ext cx="8382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83007</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9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129501</xdr:rowOff>
    </xdr:from>
    <xdr:to>
      <xdr:col>19</xdr:col>
      <xdr:colOff>177800</xdr:colOff>
      <xdr:row>97</xdr:row>
      <xdr:rowOff>80699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88701"/>
          <a:ext cx="889000" cy="12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106770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2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95875</xdr:rowOff>
    </xdr:from>
    <xdr:to>
      <xdr:col>15</xdr:col>
      <xdr:colOff>50800</xdr:colOff>
      <xdr:row>97</xdr:row>
      <xdr:rowOff>80699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555075"/>
          <a:ext cx="889000" cy="15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33639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95875</xdr:rowOff>
    </xdr:from>
    <xdr:to>
      <xdr:col>10</xdr:col>
      <xdr:colOff>114300</xdr:colOff>
      <xdr:row>98</xdr:row>
      <xdr:rowOff>29896</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555075"/>
          <a:ext cx="889000" cy="27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127920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77074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5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1956</xdr:rowOff>
    </xdr:from>
    <xdr:to>
      <xdr:col>24</xdr:col>
      <xdr:colOff>114300</xdr:colOff>
      <xdr:row>96</xdr:row>
      <xdr:rowOff>103556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46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151833</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43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78701</xdr:rowOff>
    </xdr:from>
    <xdr:to>
      <xdr:col>20</xdr:col>
      <xdr:colOff>38100</xdr:colOff>
      <xdr:row>97</xdr:row>
      <xdr:rowOff>8851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3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171428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63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29899</xdr:rowOff>
    </xdr:from>
    <xdr:to>
      <xdr:col>15</xdr:col>
      <xdr:colOff>101600</xdr:colOff>
      <xdr:row>97</xdr:row>
      <xdr:rowOff>131499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6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122626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75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45075</xdr:rowOff>
    </xdr:from>
    <xdr:to>
      <xdr:col>10</xdr:col>
      <xdr:colOff>165100</xdr:colOff>
      <xdr:row>96</xdr:row>
      <xdr:rowOff>146675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0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137802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5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150546</xdr:rowOff>
    </xdr:from>
    <xdr:to>
      <xdr:col>6</xdr:col>
      <xdr:colOff>38100</xdr:colOff>
      <xdr:row>98</xdr:row>
      <xdr:rowOff>80696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8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71823</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87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107315</xdr:rowOff>
    </xdr:from>
    <xdr:to>
      <xdr:col>55</xdr:col>
      <xdr:colOff>0</xdr:colOff>
      <xdr:row>36</xdr:row>
      <xdr:rowOff>142454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79515"/>
          <a:ext cx="838200" cy="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108584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80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58841</xdr:rowOff>
    </xdr:from>
    <xdr:to>
      <xdr:col>50</xdr:col>
      <xdr:colOff>114300</xdr:colOff>
      <xdr:row>36</xdr:row>
      <xdr:rowOff>107315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31041"/>
          <a:ext cx="889000" cy="4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34779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7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58841</xdr:rowOff>
    </xdr:from>
    <xdr:to>
      <xdr:col>45</xdr:col>
      <xdr:colOff>177800</xdr:colOff>
      <xdr:row>36</xdr:row>
      <xdr:rowOff>150085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31041"/>
          <a:ext cx="889000" cy="9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65155</xdr:rowOff>
    </xdr:from>
    <xdr:to>
      <xdr:col>41</xdr:col>
      <xdr:colOff>50800</xdr:colOff>
      <xdr:row>36</xdr:row>
      <xdr:rowOff>150085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08655"/>
          <a:ext cx="889000" cy="111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137180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8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91654</xdr:rowOff>
    </xdr:from>
    <xdr:to>
      <xdr:col>55</xdr:col>
      <xdr:colOff>50800</xdr:colOff>
      <xdr:row>37</xdr:row>
      <xdr:rowOff>21804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114531</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56515</xdr:rowOff>
    </xdr:from>
    <xdr:to>
      <xdr:col>50</xdr:col>
      <xdr:colOff>165100</xdr:colOff>
      <xdr:row>36</xdr:row>
      <xdr:rowOff>158115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3192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00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8041</xdr:rowOff>
    </xdr:from>
    <xdr:to>
      <xdr:col>46</xdr:col>
      <xdr:colOff>38100</xdr:colOff>
      <xdr:row>36</xdr:row>
      <xdr:rowOff>109641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8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126168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99285</xdr:rowOff>
    </xdr:from>
    <xdr:to>
      <xdr:col>41</xdr:col>
      <xdr:colOff>101600</xdr:colOff>
      <xdr:row>37</xdr:row>
      <xdr:rowOff>29435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7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20562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36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14355</xdr:rowOff>
    </xdr:from>
    <xdr:to>
      <xdr:col>36</xdr:col>
      <xdr:colOff>165100</xdr:colOff>
      <xdr:row>30</xdr:row>
      <xdr:rowOff>115955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15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132482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93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131604</xdr:rowOff>
    </xdr:from>
    <xdr:to>
      <xdr:col>55</xdr:col>
      <xdr:colOff>0</xdr:colOff>
      <xdr:row>54</xdr:row>
      <xdr:rowOff>85598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218454"/>
          <a:ext cx="838200" cy="12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121664</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03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131604</xdr:rowOff>
    </xdr:from>
    <xdr:to>
      <xdr:col>50</xdr:col>
      <xdr:colOff>114300</xdr:colOff>
      <xdr:row>54</xdr:row>
      <xdr:rowOff>37535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218454"/>
          <a:ext cx="8890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115143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7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33039</xdr:rowOff>
    </xdr:from>
    <xdr:to>
      <xdr:col>45</xdr:col>
      <xdr:colOff>177800</xdr:colOff>
      <xdr:row>54</xdr:row>
      <xdr:rowOff>37535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291339"/>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23741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33039</xdr:rowOff>
    </xdr:from>
    <xdr:to>
      <xdr:col>41</xdr:col>
      <xdr:colOff>50800</xdr:colOff>
      <xdr:row>55</xdr:row>
      <xdr:rowOff>30105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291339"/>
          <a:ext cx="889000" cy="16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134345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59085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34798</xdr:rowOff>
    </xdr:from>
    <xdr:to>
      <xdr:col>55</xdr:col>
      <xdr:colOff>50800</xdr:colOff>
      <xdr:row>54</xdr:row>
      <xdr:rowOff>136398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29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13225</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27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80804</xdr:rowOff>
    </xdr:from>
    <xdr:to>
      <xdr:col>50</xdr:col>
      <xdr:colOff>165100</xdr:colOff>
      <xdr:row>54</xdr:row>
      <xdr:rowOff>10954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16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27481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894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158185</xdr:rowOff>
    </xdr:from>
    <xdr:to>
      <xdr:col>46</xdr:col>
      <xdr:colOff>38100</xdr:colOff>
      <xdr:row>54</xdr:row>
      <xdr:rowOff>88335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24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104862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02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153689</xdr:rowOff>
    </xdr:from>
    <xdr:to>
      <xdr:col>41</xdr:col>
      <xdr:colOff>101600</xdr:colOff>
      <xdr:row>54</xdr:row>
      <xdr:rowOff>83839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2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100366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01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150755</xdr:rowOff>
    </xdr:from>
    <xdr:to>
      <xdr:col>36</xdr:col>
      <xdr:colOff>165100</xdr:colOff>
      <xdr:row>55</xdr:row>
      <xdr:rowOff>80905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72032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50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161646</xdr:rowOff>
    </xdr:from>
    <xdr:to>
      <xdr:col>54</xdr:col>
      <xdr:colOff>189865</xdr:colOff>
      <xdr:row>78</xdr:row>
      <xdr:rowOff>120878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334596"/>
          <a:ext cx="1270" cy="11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124705</xdr:rowOff>
    </xdr:from>
    <xdr:ext cx="469744"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49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120878</xdr:rowOff>
    </xdr:from>
    <xdr:to>
      <xdr:col>55</xdr:col>
      <xdr:colOff>88900</xdr:colOff>
      <xdr:row>78</xdr:row>
      <xdr:rowOff>120878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493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108323</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10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161646</xdr:rowOff>
    </xdr:from>
    <xdr:to>
      <xdr:col>55</xdr:col>
      <xdr:colOff>88900</xdr:colOff>
      <xdr:row>71</xdr:row>
      <xdr:rowOff>161646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334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40563</xdr:rowOff>
    </xdr:from>
    <xdr:to>
      <xdr:col>55</xdr:col>
      <xdr:colOff>0</xdr:colOff>
      <xdr:row>71</xdr:row>
      <xdr:rowOff>161646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2042063"/>
          <a:ext cx="838200" cy="29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44238</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290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65811</xdr:rowOff>
    </xdr:from>
    <xdr:to>
      <xdr:col>55</xdr:col>
      <xdr:colOff>50800</xdr:colOff>
      <xdr:row>75</xdr:row>
      <xdr:rowOff>167411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292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40563</xdr:rowOff>
    </xdr:from>
    <xdr:to>
      <xdr:col>50</xdr:col>
      <xdr:colOff>114300</xdr:colOff>
      <xdr:row>72</xdr:row>
      <xdr:rowOff>57099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2042063"/>
          <a:ext cx="889000" cy="3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109436</xdr:rowOff>
    </xdr:from>
    <xdr:to>
      <xdr:col>50</xdr:col>
      <xdr:colOff>165100</xdr:colOff>
      <xdr:row>76</xdr:row>
      <xdr:rowOff>39585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29681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30712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0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57099</xdr:rowOff>
    </xdr:from>
    <xdr:to>
      <xdr:col>45</xdr:col>
      <xdr:colOff>177800</xdr:colOff>
      <xdr:row>72</xdr:row>
      <xdr:rowOff>89522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2401499"/>
          <a:ext cx="8890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159880</xdr:rowOff>
    </xdr:from>
    <xdr:to>
      <xdr:col>46</xdr:col>
      <xdr:colOff>38100</xdr:colOff>
      <xdr:row>76</xdr:row>
      <xdr:rowOff>90030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0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81157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89522</xdr:rowOff>
    </xdr:from>
    <xdr:to>
      <xdr:col>41</xdr:col>
      <xdr:colOff>50800</xdr:colOff>
      <xdr:row>73</xdr:row>
      <xdr:rowOff>32868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2433922"/>
          <a:ext cx="889000" cy="1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78460</xdr:rowOff>
    </xdr:from>
    <xdr:to>
      <xdr:col>41</xdr:col>
      <xdr:colOff>101600</xdr:colOff>
      <xdr:row>76</xdr:row>
      <xdr:rowOff>8610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9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171187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02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68897</xdr:rowOff>
    </xdr:from>
    <xdr:to>
      <xdr:col>36</xdr:col>
      <xdr:colOff>165100</xdr:colOff>
      <xdr:row>75</xdr:row>
      <xdr:rowOff>170498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9276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161625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110846</xdr:rowOff>
    </xdr:from>
    <xdr:to>
      <xdr:col>55</xdr:col>
      <xdr:colOff>50800</xdr:colOff>
      <xdr:row>72</xdr:row>
      <xdr:rowOff>40996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22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63873</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23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161213</xdr:rowOff>
    </xdr:from>
    <xdr:to>
      <xdr:col>50</xdr:col>
      <xdr:colOff>165100</xdr:colOff>
      <xdr:row>70</xdr:row>
      <xdr:rowOff>91363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199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107890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176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6299</xdr:rowOff>
    </xdr:from>
    <xdr:to>
      <xdr:col>46</xdr:col>
      <xdr:colOff>38100</xdr:colOff>
      <xdr:row>72</xdr:row>
      <xdr:rowOff>107899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3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124426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12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38722</xdr:rowOff>
    </xdr:from>
    <xdr:to>
      <xdr:col>41</xdr:col>
      <xdr:colOff>101600</xdr:colOff>
      <xdr:row>72</xdr:row>
      <xdr:rowOff>140322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38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156849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15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153518</xdr:rowOff>
    </xdr:from>
    <xdr:to>
      <xdr:col>36</xdr:col>
      <xdr:colOff>165100</xdr:colOff>
      <xdr:row>73</xdr:row>
      <xdr:rowOff>83668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49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100195</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2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34373</xdr:rowOff>
    </xdr:from>
    <xdr:to>
      <xdr:col>55</xdr:col>
      <xdr:colOff>0</xdr:colOff>
      <xdr:row>98</xdr:row>
      <xdr:rowOff>102124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9639300" y="16836473"/>
          <a:ext cx="838200" cy="6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66857</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01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32772</xdr:rowOff>
    </xdr:from>
    <xdr:to>
      <xdr:col>50</xdr:col>
      <xdr:colOff>114300</xdr:colOff>
      <xdr:row>98</xdr:row>
      <xdr:rowOff>34373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8750300" y="16663422"/>
          <a:ext cx="889000" cy="17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104243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04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32772</xdr:rowOff>
    </xdr:from>
    <xdr:to>
      <xdr:col>45</xdr:col>
      <xdr:colOff>177800</xdr:colOff>
      <xdr:row>97</xdr:row>
      <xdr:rowOff>51575</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7861300" y="16663422"/>
          <a:ext cx="889000" cy="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15031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13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51575</xdr:rowOff>
    </xdr:from>
    <xdr:to>
      <xdr:col>41</xdr:col>
      <xdr:colOff>50800</xdr:colOff>
      <xdr:row>98</xdr:row>
      <xdr:rowOff>7683</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6972300" y="16682225"/>
          <a:ext cx="889000" cy="12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114643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23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135104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25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51324</xdr:rowOff>
    </xdr:from>
    <xdr:to>
      <xdr:col>55</xdr:col>
      <xdr:colOff>50800</xdr:colOff>
      <xdr:row>98</xdr:row>
      <xdr:rowOff>152924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85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137701</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76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155023</xdr:rowOff>
    </xdr:from>
    <xdr:to>
      <xdr:col>50</xdr:col>
      <xdr:colOff>165100</xdr:colOff>
      <xdr:row>98</xdr:row>
      <xdr:rowOff>85173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78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76300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87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153422</xdr:rowOff>
    </xdr:from>
    <xdr:to>
      <xdr:col>46</xdr:col>
      <xdr:colOff>38100</xdr:colOff>
      <xdr:row>97</xdr:row>
      <xdr:rowOff>83572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6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74699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670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775</xdr:rowOff>
    </xdr:from>
    <xdr:to>
      <xdr:col>41</xdr:col>
      <xdr:colOff>101600</xdr:colOff>
      <xdr:row>97</xdr:row>
      <xdr:rowOff>102375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6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93502</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672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128333</xdr:rowOff>
    </xdr:from>
    <xdr:to>
      <xdr:col>36</xdr:col>
      <xdr:colOff>165100</xdr:colOff>
      <xdr:row>98</xdr:row>
      <xdr:rowOff>58483</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75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49610</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85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164846</xdr:rowOff>
    </xdr:from>
    <xdr:to>
      <xdr:col>85</xdr:col>
      <xdr:colOff>127000</xdr:colOff>
      <xdr:row>38</xdr:row>
      <xdr:rowOff>156083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337046"/>
          <a:ext cx="838200" cy="3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45403</xdr:rowOff>
    </xdr:from>
    <xdr:to>
      <xdr:col>81</xdr:col>
      <xdr:colOff>50800</xdr:colOff>
      <xdr:row>36</xdr:row>
      <xdr:rowOff>164846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5874703"/>
          <a:ext cx="889000" cy="46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81424</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59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98933</xdr:rowOff>
    </xdr:from>
    <xdr:to>
      <xdr:col>76</xdr:col>
      <xdr:colOff>114300</xdr:colOff>
      <xdr:row>34</xdr:row>
      <xdr:rowOff>45403</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5585333"/>
          <a:ext cx="889000" cy="28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90949</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606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98933</xdr:rowOff>
    </xdr:from>
    <xdr:to>
      <xdr:col>71</xdr:col>
      <xdr:colOff>177800</xdr:colOff>
      <xdr:row>33</xdr:row>
      <xdr:rowOff>158178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5585333"/>
          <a:ext cx="889000" cy="23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84282</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59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2367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5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105283</xdr:rowOff>
    </xdr:from>
    <xdr:to>
      <xdr:col>85</xdr:col>
      <xdr:colOff>177800</xdr:colOff>
      <xdr:row>39</xdr:row>
      <xdr:rowOff>35433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2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20210</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35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114046</xdr:rowOff>
    </xdr:from>
    <xdr:to>
      <xdr:col>81</xdr:col>
      <xdr:colOff>101600</xdr:colOff>
      <xdr:row>37</xdr:row>
      <xdr:rowOff>44196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60723</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166053</xdr:rowOff>
    </xdr:from>
    <xdr:to>
      <xdr:col>76</xdr:col>
      <xdr:colOff>165100</xdr:colOff>
      <xdr:row>34</xdr:row>
      <xdr:rowOff>96203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582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32</xdr:row>
      <xdr:rowOff>112730</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559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48133</xdr:rowOff>
    </xdr:from>
    <xdr:to>
      <xdr:col>72</xdr:col>
      <xdr:colOff>38100</xdr:colOff>
      <xdr:row>32</xdr:row>
      <xdr:rowOff>149733</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553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30</xdr:row>
      <xdr:rowOff>166260</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53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107378</xdr:rowOff>
    </xdr:from>
    <xdr:to>
      <xdr:col>67</xdr:col>
      <xdr:colOff>101600</xdr:colOff>
      <xdr:row>34</xdr:row>
      <xdr:rowOff>37528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57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32</xdr:row>
      <xdr:rowOff>54055</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554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78816</xdr:rowOff>
    </xdr:from>
    <xdr:to>
      <xdr:col>85</xdr:col>
      <xdr:colOff>127000</xdr:colOff>
      <xdr:row>74</xdr:row>
      <xdr:rowOff>112040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2766116"/>
          <a:ext cx="838200" cy="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8462</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67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78816</xdr:rowOff>
    </xdr:from>
    <xdr:to>
      <xdr:col>81</xdr:col>
      <xdr:colOff>50800</xdr:colOff>
      <xdr:row>74</xdr:row>
      <xdr:rowOff>151778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766116"/>
          <a:ext cx="889000" cy="7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87406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82169</xdr:rowOff>
    </xdr:from>
    <xdr:to>
      <xdr:col>76</xdr:col>
      <xdr:colOff>114300</xdr:colOff>
      <xdr:row>74</xdr:row>
      <xdr:rowOff>151778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2769469"/>
          <a:ext cx="889000" cy="6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115676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9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82169</xdr:rowOff>
    </xdr:from>
    <xdr:to>
      <xdr:col>71</xdr:col>
      <xdr:colOff>177800</xdr:colOff>
      <xdr:row>75</xdr:row>
      <xdr:rowOff>54775</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769469"/>
          <a:ext cx="889000" cy="14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89730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9872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61240</xdr:rowOff>
    </xdr:from>
    <xdr:to>
      <xdr:col>85</xdr:col>
      <xdr:colOff>177800</xdr:colOff>
      <xdr:row>74</xdr:row>
      <xdr:rowOff>162840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74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84117</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59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28016</xdr:rowOff>
    </xdr:from>
    <xdr:to>
      <xdr:col>81</xdr:col>
      <xdr:colOff>101600</xdr:colOff>
      <xdr:row>74</xdr:row>
      <xdr:rowOff>129616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71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146143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49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100978</xdr:rowOff>
    </xdr:from>
    <xdr:to>
      <xdr:col>76</xdr:col>
      <xdr:colOff>165100</xdr:colOff>
      <xdr:row>75</xdr:row>
      <xdr:rowOff>31128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78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47655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56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31369</xdr:rowOff>
    </xdr:from>
    <xdr:to>
      <xdr:col>72</xdr:col>
      <xdr:colOff>38100</xdr:colOff>
      <xdr:row>74</xdr:row>
      <xdr:rowOff>132969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71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149496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49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3975</xdr:rowOff>
    </xdr:from>
    <xdr:to>
      <xdr:col>67</xdr:col>
      <xdr:colOff>101600</xdr:colOff>
      <xdr:row>75</xdr:row>
      <xdr:rowOff>105575</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8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122102</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6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30612</xdr:rowOff>
    </xdr:from>
    <xdr:to>
      <xdr:col>85</xdr:col>
      <xdr:colOff>127000</xdr:colOff>
      <xdr:row>97</xdr:row>
      <xdr:rowOff>139289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661262"/>
          <a:ext cx="838200" cy="10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43152</xdr:rowOff>
    </xdr:from>
    <xdr:ext cx="469744"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3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139289</xdr:rowOff>
    </xdr:from>
    <xdr:to>
      <xdr:col>81</xdr:col>
      <xdr:colOff>50800</xdr:colOff>
      <xdr:row>98</xdr:row>
      <xdr:rowOff>18450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769939"/>
          <a:ext cx="889000" cy="5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122948</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23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115331</xdr:rowOff>
    </xdr:from>
    <xdr:to>
      <xdr:col>76</xdr:col>
      <xdr:colOff>114300</xdr:colOff>
      <xdr:row>98</xdr:row>
      <xdr:rowOff>18450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574531"/>
          <a:ext cx="889000" cy="24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104523</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2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115331</xdr:rowOff>
    </xdr:from>
    <xdr:to>
      <xdr:col>71</xdr:col>
      <xdr:colOff>177800</xdr:colOff>
      <xdr:row>98</xdr:row>
      <xdr:rowOff>24898</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574531"/>
          <a:ext cx="889000" cy="25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14592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1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26021</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151262</xdr:rowOff>
    </xdr:from>
    <xdr:to>
      <xdr:col>85</xdr:col>
      <xdr:colOff>177800</xdr:colOff>
      <xdr:row>97</xdr:row>
      <xdr:rowOff>81412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1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129689</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58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88489</xdr:rowOff>
    </xdr:from>
    <xdr:to>
      <xdr:col>81</xdr:col>
      <xdr:colOff>101600</xdr:colOff>
      <xdr:row>98</xdr:row>
      <xdr:rowOff>18639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9766</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139100</xdr:rowOff>
    </xdr:from>
    <xdr:to>
      <xdr:col>76</xdr:col>
      <xdr:colOff>165100</xdr:colOff>
      <xdr:row>98</xdr:row>
      <xdr:rowOff>69250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6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60377</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86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64531</xdr:rowOff>
    </xdr:from>
    <xdr:to>
      <xdr:col>72</xdr:col>
      <xdr:colOff>38100</xdr:colOff>
      <xdr:row>96</xdr:row>
      <xdr:rowOff>166131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52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157258</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61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145548</xdr:rowOff>
    </xdr:from>
    <xdr:to>
      <xdr:col>67</xdr:col>
      <xdr:colOff>101600</xdr:colOff>
      <xdr:row>98</xdr:row>
      <xdr:rowOff>75698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7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66825</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86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164846</xdr:rowOff>
    </xdr:from>
    <xdr:to>
      <xdr:col>116</xdr:col>
      <xdr:colOff>63500</xdr:colOff>
      <xdr:row>35</xdr:row>
      <xdr:rowOff>3226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5994146"/>
          <a:ext cx="8382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169968</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7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124155</xdr:rowOff>
    </xdr:from>
    <xdr:to>
      <xdr:col>111</xdr:col>
      <xdr:colOff>177800</xdr:colOff>
      <xdr:row>35</xdr:row>
      <xdr:rowOff>3226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5610555"/>
          <a:ext cx="889000" cy="39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149851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124155</xdr:rowOff>
    </xdr:from>
    <xdr:to>
      <xdr:col>107</xdr:col>
      <xdr:colOff>50800</xdr:colOff>
      <xdr:row>35</xdr:row>
      <xdr:rowOff>20371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5610555"/>
          <a:ext cx="889000" cy="4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100017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41402</xdr:rowOff>
    </xdr:from>
    <xdr:to>
      <xdr:col>102</xdr:col>
      <xdr:colOff>114300</xdr:colOff>
      <xdr:row>35</xdr:row>
      <xdr:rowOff>20371</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5870702"/>
          <a:ext cx="889000" cy="15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165625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102531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114046</xdr:rowOff>
    </xdr:from>
    <xdr:to>
      <xdr:col>116</xdr:col>
      <xdr:colOff>114300</xdr:colOff>
      <xdr:row>35</xdr:row>
      <xdr:rowOff>44196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59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136923</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79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123876</xdr:rowOff>
    </xdr:from>
    <xdr:to>
      <xdr:col>112</xdr:col>
      <xdr:colOff>38100</xdr:colOff>
      <xdr:row>35</xdr:row>
      <xdr:rowOff>54026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95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70553</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7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73355</xdr:rowOff>
    </xdr:from>
    <xdr:to>
      <xdr:col>107</xdr:col>
      <xdr:colOff>101600</xdr:colOff>
      <xdr:row>33</xdr:row>
      <xdr:rowOff>3505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5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20032</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33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141021</xdr:rowOff>
    </xdr:from>
    <xdr:to>
      <xdr:col>102</xdr:col>
      <xdr:colOff>165100</xdr:colOff>
      <xdr:row>35</xdr:row>
      <xdr:rowOff>71171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97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87698</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74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162052</xdr:rowOff>
    </xdr:from>
    <xdr:to>
      <xdr:col>98</xdr:col>
      <xdr:colOff>38100</xdr:colOff>
      <xdr:row>34</xdr:row>
      <xdr:rowOff>92202</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8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108729</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59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96672</xdr:rowOff>
    </xdr:from>
    <xdr:to>
      <xdr:col>116</xdr:col>
      <xdr:colOff>63500</xdr:colOff>
      <xdr:row>57</xdr:row>
      <xdr:rowOff>105766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869322"/>
          <a:ext cx="838200" cy="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30811</xdr:rowOff>
    </xdr:from>
    <xdr:to>
      <xdr:col>111</xdr:col>
      <xdr:colOff>177800</xdr:colOff>
      <xdr:row>57</xdr:row>
      <xdr:rowOff>96672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803461"/>
          <a:ext cx="889000" cy="6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609</xdr:rowOff>
    </xdr:from>
    <xdr:to>
      <xdr:col>107</xdr:col>
      <xdr:colOff>50800</xdr:colOff>
      <xdr:row>57</xdr:row>
      <xdr:rowOff>30811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773259"/>
          <a:ext cx="889000" cy="3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132753</xdr:rowOff>
    </xdr:from>
    <xdr:to>
      <xdr:col>102</xdr:col>
      <xdr:colOff>114300</xdr:colOff>
      <xdr:row>57</xdr:row>
      <xdr:rowOff>609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733953"/>
          <a:ext cx="889000" cy="3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54966</xdr:rowOff>
    </xdr:from>
    <xdr:to>
      <xdr:col>116</xdr:col>
      <xdr:colOff>114300</xdr:colOff>
      <xdr:row>57</xdr:row>
      <xdr:rowOff>156566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82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33393</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80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45872</xdr:rowOff>
    </xdr:from>
    <xdr:to>
      <xdr:col>112</xdr:col>
      <xdr:colOff>38100</xdr:colOff>
      <xdr:row>57</xdr:row>
      <xdr:rowOff>147472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81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138599</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99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151461</xdr:rowOff>
    </xdr:from>
    <xdr:to>
      <xdr:col>107</xdr:col>
      <xdr:colOff>101600</xdr:colOff>
      <xdr:row>57</xdr:row>
      <xdr:rowOff>81611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75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72738</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984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121259</xdr:rowOff>
    </xdr:from>
    <xdr:to>
      <xdr:col>102</xdr:col>
      <xdr:colOff>165100</xdr:colOff>
      <xdr:row>57</xdr:row>
      <xdr:rowOff>51409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72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42536</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981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81953</xdr:rowOff>
    </xdr:from>
    <xdr:to>
      <xdr:col>98</xdr:col>
      <xdr:colOff>38100</xdr:colOff>
      <xdr:row>57</xdr:row>
      <xdr:rowOff>12103</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68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3230</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977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145415</xdr:rowOff>
    </xdr:from>
    <xdr:to>
      <xdr:col>116</xdr:col>
      <xdr:colOff>63500</xdr:colOff>
      <xdr:row>77</xdr:row>
      <xdr:rowOff>18771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004165"/>
          <a:ext cx="838200" cy="2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18771</xdr:rowOff>
    </xdr:from>
    <xdr:to>
      <xdr:col>111</xdr:col>
      <xdr:colOff>177800</xdr:colOff>
      <xdr:row>77</xdr:row>
      <xdr:rowOff>143723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220421"/>
          <a:ext cx="889000" cy="12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152666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3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143723</xdr:rowOff>
    </xdr:from>
    <xdr:to>
      <xdr:col>107</xdr:col>
      <xdr:colOff>50800</xdr:colOff>
      <xdr:row>78</xdr:row>
      <xdr:rowOff>36373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345373"/>
          <a:ext cx="889000" cy="6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24330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28738</xdr:rowOff>
    </xdr:from>
    <xdr:to>
      <xdr:col>102</xdr:col>
      <xdr:colOff>114300</xdr:colOff>
      <xdr:row>78</xdr:row>
      <xdr:rowOff>36373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401838"/>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53728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103060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94615</xdr:rowOff>
    </xdr:from>
    <xdr:to>
      <xdr:col>116</xdr:col>
      <xdr:colOff>114300</xdr:colOff>
      <xdr:row>76</xdr:row>
      <xdr:rowOff>24764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533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117492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0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139421</xdr:rowOff>
    </xdr:from>
    <xdr:to>
      <xdr:col>112</xdr:col>
      <xdr:colOff>38100</xdr:colOff>
      <xdr:row>77</xdr:row>
      <xdr:rowOff>69571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6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60698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26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92923</xdr:rowOff>
    </xdr:from>
    <xdr:to>
      <xdr:col>107</xdr:col>
      <xdr:colOff>101600</xdr:colOff>
      <xdr:row>78</xdr:row>
      <xdr:rowOff>23073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2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14200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38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157023</xdr:rowOff>
    </xdr:from>
    <xdr:to>
      <xdr:col>102</xdr:col>
      <xdr:colOff>165100</xdr:colOff>
      <xdr:row>78</xdr:row>
      <xdr:rowOff>87173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3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78300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45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149388</xdr:rowOff>
    </xdr:from>
    <xdr:to>
      <xdr:col>98</xdr:col>
      <xdr:colOff>38100</xdr:colOff>
      <xdr:row>78</xdr:row>
      <xdr:rowOff>79538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35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70665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44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614,095</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主な構成項目である人件費については、人口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人当たり職員数が多いことなどから、類似団体平均と比較して高い水準で推移している。</a:t>
          </a:r>
        </a:p>
        <a:p>
          <a:r>
            <a:rPr kumimoji="1" lang="ja-JP" altLang="en-US" sz="1300">
              <a:latin typeface="ＭＳ Ｐゴシック" panose="020B0600070205080204" pitchFamily="50" charset="-128"/>
              <a:ea typeface="ＭＳ Ｐゴシック" panose="020B0600070205080204" pitchFamily="50" charset="-128"/>
            </a:rPr>
            <a:t>また、普通建設事業費（うち新規整備）については、広島駅南口広場の再整備や特別支援学校校舎増築等により、類似団体平均と比較して高い状況となっている。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引き続き、財政運営方針に掲げた方策を着実に実行し、コスト縮減等に努めていく。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1,173,543
1,150,473
906.69
724,426,839
720,666,916
2,267,683
358,258,463
1,098,519,970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53158</xdr:rowOff>
    </xdr:from>
    <xdr:to>
      <xdr:col>24</xdr:col>
      <xdr:colOff>63500</xdr:colOff>
      <xdr:row>34</xdr:row>
      <xdr:rowOff>89081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8245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89081</xdr:rowOff>
    </xdr:from>
    <xdr:to>
      <xdr:col>19</xdr:col>
      <xdr:colOff>177800</xdr:colOff>
      <xdr:row>35</xdr:row>
      <xdr:rowOff>46627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18381"/>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126637</xdr:rowOff>
    </xdr:from>
    <xdr:to>
      <xdr:col>15</xdr:col>
      <xdr:colOff>50800</xdr:colOff>
      <xdr:row>35</xdr:row>
      <xdr:rowOff>46627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5593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126637</xdr:rowOff>
    </xdr:from>
    <xdr:to>
      <xdr:col>10</xdr:col>
      <xdr:colOff>114300</xdr:colOff>
      <xdr:row>34</xdr:row>
      <xdr:rowOff>151130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5593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2358</xdr:rowOff>
    </xdr:from>
    <xdr:to>
      <xdr:col>24</xdr:col>
      <xdr:colOff>114300</xdr:colOff>
      <xdr:row>34</xdr:row>
      <xdr:rowOff>103958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3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25235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8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38281</xdr:rowOff>
    </xdr:from>
    <xdr:to>
      <xdr:col>20</xdr:col>
      <xdr:colOff>38100</xdr:colOff>
      <xdr:row>34</xdr:row>
      <xdr:rowOff>139881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156408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4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167277</xdr:rowOff>
    </xdr:from>
    <xdr:to>
      <xdr:col>15</xdr:col>
      <xdr:colOff>101600</xdr:colOff>
      <xdr:row>35</xdr:row>
      <xdr:rowOff>97427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113954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7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75837</xdr:rowOff>
    </xdr:from>
    <xdr:to>
      <xdr:col>10</xdr:col>
      <xdr:colOff>165100</xdr:colOff>
      <xdr:row>35</xdr:row>
      <xdr:rowOff>5987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0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22514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8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100330</xdr:rowOff>
    </xdr:from>
    <xdr:to>
      <xdr:col>6</xdr:col>
      <xdr:colOff>38100</xdr:colOff>
      <xdr:row>35</xdr:row>
      <xdr:rowOff>30480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47007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170193</xdr:rowOff>
    </xdr:from>
    <xdr:to>
      <xdr:col>24</xdr:col>
      <xdr:colOff>63500</xdr:colOff>
      <xdr:row>59</xdr:row>
      <xdr:rowOff>54801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114293"/>
          <a:ext cx="838200" cy="5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1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54801</xdr:rowOff>
    </xdr:from>
    <xdr:to>
      <xdr:col>19</xdr:col>
      <xdr:colOff>177800</xdr:colOff>
      <xdr:row>59</xdr:row>
      <xdr:rowOff>75235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170351"/>
          <a:ext cx="889000" cy="2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170083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7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22733</xdr:rowOff>
    </xdr:from>
    <xdr:to>
      <xdr:col>15</xdr:col>
      <xdr:colOff>50800</xdr:colOff>
      <xdr:row>59</xdr:row>
      <xdr:rowOff>75235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138283"/>
          <a:ext cx="889000" cy="5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27407</xdr:rowOff>
    </xdr:from>
    <xdr:to>
      <xdr:col>10</xdr:col>
      <xdr:colOff>114300</xdr:colOff>
      <xdr:row>59</xdr:row>
      <xdr:rowOff>22733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942807"/>
          <a:ext cx="889000" cy="119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145381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10139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119393</xdr:rowOff>
    </xdr:from>
    <xdr:to>
      <xdr:col>24</xdr:col>
      <xdr:colOff>114300</xdr:colOff>
      <xdr:row>59</xdr:row>
      <xdr:rowOff>49543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6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34320</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7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4001</xdr:rowOff>
    </xdr:from>
    <xdr:to>
      <xdr:col>20</xdr:col>
      <xdr:colOff>38100</xdr:colOff>
      <xdr:row>59</xdr:row>
      <xdr:rowOff>105601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11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96728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21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24435</xdr:rowOff>
    </xdr:from>
    <xdr:to>
      <xdr:col>15</xdr:col>
      <xdr:colOff>101600</xdr:colOff>
      <xdr:row>59</xdr:row>
      <xdr:rowOff>126035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1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117162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23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143383</xdr:rowOff>
    </xdr:from>
    <xdr:to>
      <xdr:col>10</xdr:col>
      <xdr:colOff>165100</xdr:colOff>
      <xdr:row>59</xdr:row>
      <xdr:rowOff>73533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64660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8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148057</xdr:rowOff>
    </xdr:from>
    <xdr:to>
      <xdr:col>6</xdr:col>
      <xdr:colOff>38100</xdr:colOff>
      <xdr:row>52</xdr:row>
      <xdr:rowOff>78207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8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69334</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98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115408</xdr:rowOff>
    </xdr:from>
    <xdr:to>
      <xdr:col>24</xdr:col>
      <xdr:colOff>63500</xdr:colOff>
      <xdr:row>76</xdr:row>
      <xdr:rowOff>42401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974158"/>
          <a:ext cx="838200" cy="9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147484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3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42401</xdr:rowOff>
    </xdr:from>
    <xdr:to>
      <xdr:col>19</xdr:col>
      <xdr:colOff>177800</xdr:colOff>
      <xdr:row>77</xdr:row>
      <xdr:rowOff>10046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072601"/>
          <a:ext cx="889000" cy="13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163296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89072</xdr:rowOff>
    </xdr:from>
    <xdr:to>
      <xdr:col>15</xdr:col>
      <xdr:colOff>50800</xdr:colOff>
      <xdr:row>77</xdr:row>
      <xdr:rowOff>10046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119272"/>
          <a:ext cx="889000" cy="9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69638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89072</xdr:rowOff>
    </xdr:from>
    <xdr:to>
      <xdr:col>10</xdr:col>
      <xdr:colOff>114300</xdr:colOff>
      <xdr:row>77</xdr:row>
      <xdr:rowOff>147876</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119272"/>
          <a:ext cx="889000" cy="23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77403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64608</xdr:rowOff>
    </xdr:from>
    <xdr:to>
      <xdr:col>24</xdr:col>
      <xdr:colOff>114300</xdr:colOff>
      <xdr:row>75</xdr:row>
      <xdr:rowOff>166207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233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43035</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0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163051</xdr:rowOff>
    </xdr:from>
    <xdr:to>
      <xdr:col>20</xdr:col>
      <xdr:colOff>38100</xdr:colOff>
      <xdr:row>76</xdr:row>
      <xdr:rowOff>93201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2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84328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11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130696</xdr:rowOff>
    </xdr:from>
    <xdr:to>
      <xdr:col>15</xdr:col>
      <xdr:colOff>101600</xdr:colOff>
      <xdr:row>77</xdr:row>
      <xdr:rowOff>60846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6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51973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53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38272</xdr:rowOff>
    </xdr:from>
    <xdr:to>
      <xdr:col>10</xdr:col>
      <xdr:colOff>165100</xdr:colOff>
      <xdr:row>76</xdr:row>
      <xdr:rowOff>139872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6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130999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6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97076</xdr:rowOff>
    </xdr:from>
    <xdr:to>
      <xdr:col>6</xdr:col>
      <xdr:colOff>38100</xdr:colOff>
      <xdr:row>78</xdr:row>
      <xdr:rowOff>27226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9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18353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391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14861</xdr:rowOff>
    </xdr:from>
    <xdr:to>
      <xdr:col>24</xdr:col>
      <xdr:colOff>62865</xdr:colOff>
      <xdr:row>97</xdr:row>
      <xdr:rowOff>3294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959711"/>
          <a:ext cx="1270" cy="674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7121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63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3294</xdr:rowOff>
    </xdr:from>
    <xdr:to>
      <xdr:col>24</xdr:col>
      <xdr:colOff>152400</xdr:colOff>
      <xdr:row>97</xdr:row>
      <xdr:rowOff>3294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63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132988</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73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14861</xdr:rowOff>
    </xdr:from>
    <xdr:to>
      <xdr:col>24</xdr:col>
      <xdr:colOff>152400</xdr:colOff>
      <xdr:row>93</xdr:row>
      <xdr:rowOff>14861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959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45334</xdr:rowOff>
    </xdr:from>
    <xdr:to>
      <xdr:col>24</xdr:col>
      <xdr:colOff>63500</xdr:colOff>
      <xdr:row>93</xdr:row>
      <xdr:rowOff>65954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5990184"/>
          <a:ext cx="838200" cy="2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26362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14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47935</xdr:rowOff>
    </xdr:from>
    <xdr:to>
      <xdr:col>24</xdr:col>
      <xdr:colOff>114300</xdr:colOff>
      <xdr:row>95</xdr:row>
      <xdr:rowOff>149535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3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53129</xdr:rowOff>
    </xdr:from>
    <xdr:to>
      <xdr:col>19</xdr:col>
      <xdr:colOff>177800</xdr:colOff>
      <xdr:row>93</xdr:row>
      <xdr:rowOff>65954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483629"/>
          <a:ext cx="889000" cy="52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31316</xdr:rowOff>
    </xdr:from>
    <xdr:to>
      <xdr:col>20</xdr:col>
      <xdr:colOff>38100</xdr:colOff>
      <xdr:row>95</xdr:row>
      <xdr:rowOff>132916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1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124043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1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53129</xdr:rowOff>
    </xdr:from>
    <xdr:to>
      <xdr:col>15</xdr:col>
      <xdr:colOff>50800</xdr:colOff>
      <xdr:row>90</xdr:row>
      <xdr:rowOff>154307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483629"/>
          <a:ext cx="889000" cy="10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145410</xdr:rowOff>
    </xdr:from>
    <xdr:to>
      <xdr:col>15</xdr:col>
      <xdr:colOff>101600</xdr:colOff>
      <xdr:row>94</xdr:row>
      <xdr:rowOff>75560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0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66687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18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154307</xdr:rowOff>
    </xdr:from>
    <xdr:to>
      <xdr:col>10</xdr:col>
      <xdr:colOff>114300</xdr:colOff>
      <xdr:row>92</xdr:row>
      <xdr:rowOff>35550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584807"/>
          <a:ext cx="889000" cy="22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7632</xdr:rowOff>
    </xdr:from>
    <xdr:to>
      <xdr:col>10</xdr:col>
      <xdr:colOff>165100</xdr:colOff>
      <xdr:row>94</xdr:row>
      <xdr:rowOff>109232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12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100359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1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23064</xdr:rowOff>
    </xdr:from>
    <xdr:to>
      <xdr:col>6</xdr:col>
      <xdr:colOff>38100</xdr:colOff>
      <xdr:row>96</xdr:row>
      <xdr:rowOff>124664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8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115791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165984</xdr:rowOff>
    </xdr:from>
    <xdr:to>
      <xdr:col>24</xdr:col>
      <xdr:colOff>114300</xdr:colOff>
      <xdr:row>93</xdr:row>
      <xdr:rowOff>96134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93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88539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86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15154</xdr:rowOff>
    </xdr:from>
    <xdr:to>
      <xdr:col>20</xdr:col>
      <xdr:colOff>38100</xdr:colOff>
      <xdr:row>93</xdr:row>
      <xdr:rowOff>116754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96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133281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73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2329</xdr:rowOff>
    </xdr:from>
    <xdr:to>
      <xdr:col>15</xdr:col>
      <xdr:colOff>101600</xdr:colOff>
      <xdr:row>90</xdr:row>
      <xdr:rowOff>103929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43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120456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20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103507</xdr:rowOff>
    </xdr:from>
    <xdr:to>
      <xdr:col>10</xdr:col>
      <xdr:colOff>165100</xdr:colOff>
      <xdr:row>91</xdr:row>
      <xdr:rowOff>33657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53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50184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30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156200</xdr:rowOff>
    </xdr:from>
    <xdr:to>
      <xdr:col>6</xdr:col>
      <xdr:colOff>38100</xdr:colOff>
      <xdr:row>92</xdr:row>
      <xdr:rowOff>86350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575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102877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53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135346</xdr:rowOff>
    </xdr:from>
    <xdr:to>
      <xdr:col>55</xdr:col>
      <xdr:colOff>0</xdr:colOff>
      <xdr:row>35</xdr:row>
      <xdr:rowOff>54247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5964646"/>
          <a:ext cx="838200" cy="9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0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152763</xdr:rowOff>
    </xdr:from>
    <xdr:to>
      <xdr:col>50</xdr:col>
      <xdr:colOff>114300</xdr:colOff>
      <xdr:row>35</xdr:row>
      <xdr:rowOff>54247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5982063"/>
          <a:ext cx="889000" cy="7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124477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162016</xdr:rowOff>
    </xdr:from>
    <xdr:to>
      <xdr:col>45</xdr:col>
      <xdr:colOff>177800</xdr:colOff>
      <xdr:row>34</xdr:row>
      <xdr:rowOff>152763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5819866"/>
          <a:ext cx="889000" cy="16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93997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23767</xdr:rowOff>
    </xdr:from>
    <xdr:to>
      <xdr:col>41</xdr:col>
      <xdr:colOff>50800</xdr:colOff>
      <xdr:row>33</xdr:row>
      <xdr:rowOff>162016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5681617"/>
          <a:ext cx="889000" cy="13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39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31949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375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84546</xdr:rowOff>
    </xdr:from>
    <xdr:to>
      <xdr:col>55</xdr:col>
      <xdr:colOff>50800</xdr:colOff>
      <xdr:row>35</xdr:row>
      <xdr:rowOff>14696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59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107423</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765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3447</xdr:rowOff>
    </xdr:from>
    <xdr:to>
      <xdr:col>50</xdr:col>
      <xdr:colOff>165100</xdr:colOff>
      <xdr:row>35</xdr:row>
      <xdr:rowOff>105047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00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121574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5779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101963</xdr:rowOff>
    </xdr:from>
    <xdr:to>
      <xdr:col>46</xdr:col>
      <xdr:colOff>38100</xdr:colOff>
      <xdr:row>35</xdr:row>
      <xdr:rowOff>32113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93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48640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5706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111216</xdr:rowOff>
    </xdr:from>
    <xdr:to>
      <xdr:col>41</xdr:col>
      <xdr:colOff>101600</xdr:colOff>
      <xdr:row>34</xdr:row>
      <xdr:rowOff>41366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76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57893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5544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144417</xdr:rowOff>
    </xdr:from>
    <xdr:to>
      <xdr:col>36</xdr:col>
      <xdr:colOff>165100</xdr:colOff>
      <xdr:row>33</xdr:row>
      <xdr:rowOff>74567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63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91094</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40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3429</xdr:rowOff>
    </xdr:from>
    <xdr:to>
      <xdr:col>55</xdr:col>
      <xdr:colOff>0</xdr:colOff>
      <xdr:row>56</xdr:row>
      <xdr:rowOff>42799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604629"/>
          <a:ext cx="8382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15257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87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3429</xdr:rowOff>
    </xdr:from>
    <xdr:to>
      <xdr:col>50</xdr:col>
      <xdr:colOff>114300</xdr:colOff>
      <xdr:row>56</xdr:row>
      <xdr:rowOff>31877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604629"/>
          <a:ext cx="889000" cy="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133113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90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31877</xdr:rowOff>
    </xdr:from>
    <xdr:to>
      <xdr:col>45</xdr:col>
      <xdr:colOff>177800</xdr:colOff>
      <xdr:row>56</xdr:row>
      <xdr:rowOff>62611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633077"/>
          <a:ext cx="889000" cy="3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143908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62103</xdr:rowOff>
    </xdr:from>
    <xdr:to>
      <xdr:col>41</xdr:col>
      <xdr:colOff>50800</xdr:colOff>
      <xdr:row>56</xdr:row>
      <xdr:rowOff>62611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663303"/>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145178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151274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163449</xdr:rowOff>
    </xdr:from>
    <xdr:to>
      <xdr:col>55</xdr:col>
      <xdr:colOff>50800</xdr:colOff>
      <xdr:row>56</xdr:row>
      <xdr:rowOff>93599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59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14876</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44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124079</xdr:rowOff>
    </xdr:from>
    <xdr:to>
      <xdr:col>50</xdr:col>
      <xdr:colOff>165100</xdr:colOff>
      <xdr:row>56</xdr:row>
      <xdr:rowOff>54229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55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70756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32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152527</xdr:rowOff>
    </xdr:from>
    <xdr:to>
      <xdr:col>46</xdr:col>
      <xdr:colOff>38100</xdr:colOff>
      <xdr:row>56</xdr:row>
      <xdr:rowOff>82677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5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99204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35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11811</xdr:rowOff>
    </xdr:from>
    <xdr:to>
      <xdr:col>41</xdr:col>
      <xdr:colOff>101600</xdr:colOff>
      <xdr:row>56</xdr:row>
      <xdr:rowOff>113411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61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129938</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38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11303</xdr:rowOff>
    </xdr:from>
    <xdr:to>
      <xdr:col>36</xdr:col>
      <xdr:colOff>165100</xdr:colOff>
      <xdr:row>56</xdr:row>
      <xdr:rowOff>112903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61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129430</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38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22530</xdr:rowOff>
    </xdr:from>
    <xdr:to>
      <xdr:col>55</xdr:col>
      <xdr:colOff>0</xdr:colOff>
      <xdr:row>78</xdr:row>
      <xdr:rowOff>72098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95630"/>
          <a:ext cx="838200" cy="4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22530</xdr:rowOff>
    </xdr:from>
    <xdr:to>
      <xdr:col>50</xdr:col>
      <xdr:colOff>114300</xdr:colOff>
      <xdr:row>78</xdr:row>
      <xdr:rowOff>40996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95630"/>
          <a:ext cx="889000" cy="1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34734</xdr:rowOff>
    </xdr:from>
    <xdr:to>
      <xdr:col>45</xdr:col>
      <xdr:colOff>177800</xdr:colOff>
      <xdr:row>78</xdr:row>
      <xdr:rowOff>40996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07834"/>
          <a:ext cx="889000" cy="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151231</xdr:rowOff>
    </xdr:from>
    <xdr:to>
      <xdr:col>41</xdr:col>
      <xdr:colOff>50800</xdr:colOff>
      <xdr:row>78</xdr:row>
      <xdr:rowOff>34734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52881"/>
          <a:ext cx="889000" cy="5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21298</xdr:rowOff>
    </xdr:from>
    <xdr:to>
      <xdr:col>55</xdr:col>
      <xdr:colOff>50800</xdr:colOff>
      <xdr:row>78</xdr:row>
      <xdr:rowOff>122898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9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107675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143180</xdr:rowOff>
    </xdr:from>
    <xdr:to>
      <xdr:col>50</xdr:col>
      <xdr:colOff>165100</xdr:colOff>
      <xdr:row>78</xdr:row>
      <xdr:rowOff>73330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64457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3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161646</xdr:rowOff>
    </xdr:from>
    <xdr:to>
      <xdr:col>46</xdr:col>
      <xdr:colOff>38100</xdr:colOff>
      <xdr:row>78</xdr:row>
      <xdr:rowOff>91796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82923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5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155384</xdr:rowOff>
    </xdr:from>
    <xdr:to>
      <xdr:col>41</xdr:col>
      <xdr:colOff>101600</xdr:colOff>
      <xdr:row>78</xdr:row>
      <xdr:rowOff>85534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5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76661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4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100431</xdr:rowOff>
    </xdr:from>
    <xdr:to>
      <xdr:col>36</xdr:col>
      <xdr:colOff>165100</xdr:colOff>
      <xdr:row>78</xdr:row>
      <xdr:rowOff>30581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0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21708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39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16188</xdr:rowOff>
    </xdr:from>
    <xdr:to>
      <xdr:col>55</xdr:col>
      <xdr:colOff>0</xdr:colOff>
      <xdr:row>92</xdr:row>
      <xdr:rowOff>78572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5618138"/>
          <a:ext cx="838200" cy="23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7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16188</xdr:rowOff>
    </xdr:from>
    <xdr:to>
      <xdr:col>50</xdr:col>
      <xdr:colOff>114300</xdr:colOff>
      <xdr:row>91</xdr:row>
      <xdr:rowOff>160548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5618138"/>
          <a:ext cx="889000" cy="14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128912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1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160548</xdr:rowOff>
    </xdr:from>
    <xdr:to>
      <xdr:col>45</xdr:col>
      <xdr:colOff>177800</xdr:colOff>
      <xdr:row>92</xdr:row>
      <xdr:rowOff>158789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5762498"/>
          <a:ext cx="889000" cy="16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99697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3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158789</xdr:rowOff>
    </xdr:from>
    <xdr:to>
      <xdr:col>41</xdr:col>
      <xdr:colOff>50800</xdr:colOff>
      <xdr:row>93</xdr:row>
      <xdr:rowOff>69794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5932189"/>
          <a:ext cx="889000" cy="8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41107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155475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27772</xdr:rowOff>
    </xdr:from>
    <xdr:to>
      <xdr:col>55</xdr:col>
      <xdr:colOff>50800</xdr:colOff>
      <xdr:row>92</xdr:row>
      <xdr:rowOff>129372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80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50649</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65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136838</xdr:rowOff>
    </xdr:from>
    <xdr:to>
      <xdr:col>50</xdr:col>
      <xdr:colOff>165100</xdr:colOff>
      <xdr:row>91</xdr:row>
      <xdr:rowOff>66988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556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83515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34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109748</xdr:rowOff>
    </xdr:from>
    <xdr:to>
      <xdr:col>46</xdr:col>
      <xdr:colOff>38100</xdr:colOff>
      <xdr:row>92</xdr:row>
      <xdr:rowOff>39898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57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56425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48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107989</xdr:rowOff>
    </xdr:from>
    <xdr:to>
      <xdr:col>41</xdr:col>
      <xdr:colOff>101600</xdr:colOff>
      <xdr:row>93</xdr:row>
      <xdr:rowOff>38139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588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54666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6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18994</xdr:rowOff>
    </xdr:from>
    <xdr:to>
      <xdr:col>36</xdr:col>
      <xdr:colOff>165100</xdr:colOff>
      <xdr:row>93</xdr:row>
      <xdr:rowOff>120594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596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137121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73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122682</xdr:rowOff>
    </xdr:from>
    <xdr:to>
      <xdr:col>85</xdr:col>
      <xdr:colOff>127000</xdr:colOff>
      <xdr:row>36</xdr:row>
      <xdr:rowOff>125222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294882"/>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96156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2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122682</xdr:rowOff>
    </xdr:from>
    <xdr:to>
      <xdr:col>81</xdr:col>
      <xdr:colOff>50800</xdr:colOff>
      <xdr:row>36</xdr:row>
      <xdr:rowOff>132334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9488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89425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20955</xdr:rowOff>
    </xdr:from>
    <xdr:to>
      <xdr:col>76</xdr:col>
      <xdr:colOff>114300</xdr:colOff>
      <xdr:row>36</xdr:row>
      <xdr:rowOff>132334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850255"/>
          <a:ext cx="889000" cy="45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20955</xdr:rowOff>
    </xdr:from>
    <xdr:to>
      <xdr:col>71</xdr:col>
      <xdr:colOff>177800</xdr:colOff>
      <xdr:row>35</xdr:row>
      <xdr:rowOff>102108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850255"/>
          <a:ext cx="889000" cy="25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156481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74422</xdr:rowOff>
    </xdr:from>
    <xdr:to>
      <xdr:col>85</xdr:col>
      <xdr:colOff>177800</xdr:colOff>
      <xdr:row>37</xdr:row>
      <xdr:rowOff>4572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4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52849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71882</xdr:rowOff>
    </xdr:from>
    <xdr:to>
      <xdr:col>81</xdr:col>
      <xdr:colOff>101600</xdr:colOff>
      <xdr:row>37</xdr:row>
      <xdr:rowOff>2032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4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164609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3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81534</xdr:rowOff>
    </xdr:from>
    <xdr:to>
      <xdr:col>76</xdr:col>
      <xdr:colOff>165100</xdr:colOff>
      <xdr:row>37</xdr:row>
      <xdr:rowOff>11684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28211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2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141605</xdr:rowOff>
    </xdr:from>
    <xdr:to>
      <xdr:col>72</xdr:col>
      <xdr:colOff>38100</xdr:colOff>
      <xdr:row>34</xdr:row>
      <xdr:rowOff>71755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7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88282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5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51308</xdr:rowOff>
    </xdr:from>
    <xdr:to>
      <xdr:col>67</xdr:col>
      <xdr:colOff>101600</xdr:colOff>
      <xdr:row>35</xdr:row>
      <xdr:rowOff>152908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5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169435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2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122021</xdr:rowOff>
    </xdr:from>
    <xdr:to>
      <xdr:col>85</xdr:col>
      <xdr:colOff>127000</xdr:colOff>
      <xdr:row>55</xdr:row>
      <xdr:rowOff>85903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037421"/>
          <a:ext cx="838200" cy="47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149623</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36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85903</xdr:rowOff>
    </xdr:from>
    <xdr:to>
      <xdr:col>81</xdr:col>
      <xdr:colOff>50800</xdr:colOff>
      <xdr:row>55</xdr:row>
      <xdr:rowOff>115239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515653"/>
          <a:ext cx="889000" cy="2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99636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115239</xdr:rowOff>
    </xdr:from>
    <xdr:to>
      <xdr:col>76</xdr:col>
      <xdr:colOff>114300</xdr:colOff>
      <xdr:row>57</xdr:row>
      <xdr:rowOff>24333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544989"/>
          <a:ext cx="889000" cy="25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166082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89751</xdr:rowOff>
    </xdr:from>
    <xdr:to>
      <xdr:col>71</xdr:col>
      <xdr:colOff>177800</xdr:colOff>
      <xdr:row>57</xdr:row>
      <xdr:rowOff>24333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690951"/>
          <a:ext cx="889000" cy="10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69308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161662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71221</xdr:rowOff>
    </xdr:from>
    <xdr:to>
      <xdr:col>85</xdr:col>
      <xdr:colOff>177800</xdr:colOff>
      <xdr:row>53</xdr:row>
      <xdr:rowOff>1371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98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94098</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83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35103</xdr:rowOff>
    </xdr:from>
    <xdr:to>
      <xdr:col>81</xdr:col>
      <xdr:colOff>101600</xdr:colOff>
      <xdr:row>55</xdr:row>
      <xdr:rowOff>136703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6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153230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24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64439</xdr:rowOff>
    </xdr:from>
    <xdr:to>
      <xdr:col>76</xdr:col>
      <xdr:colOff>165100</xdr:colOff>
      <xdr:row>55</xdr:row>
      <xdr:rowOff>166039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9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11116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26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144983</xdr:rowOff>
    </xdr:from>
    <xdr:to>
      <xdr:col>72</xdr:col>
      <xdr:colOff>38100</xdr:colOff>
      <xdr:row>57</xdr:row>
      <xdr:rowOff>75133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4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91660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52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38951</xdr:rowOff>
    </xdr:from>
    <xdr:to>
      <xdr:col>67</xdr:col>
      <xdr:colOff>101600</xdr:colOff>
      <xdr:row>56</xdr:row>
      <xdr:rowOff>140551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4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157078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41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164846</xdr:rowOff>
    </xdr:from>
    <xdr:to>
      <xdr:col>85</xdr:col>
      <xdr:colOff>127000</xdr:colOff>
      <xdr:row>78</xdr:row>
      <xdr:rowOff>156083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195046"/>
          <a:ext cx="838200" cy="3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45403</xdr:rowOff>
    </xdr:from>
    <xdr:to>
      <xdr:col>81</xdr:col>
      <xdr:colOff>50800</xdr:colOff>
      <xdr:row>76</xdr:row>
      <xdr:rowOff>164846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2732703"/>
          <a:ext cx="889000" cy="46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81424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454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98933</xdr:rowOff>
    </xdr:from>
    <xdr:to>
      <xdr:col>76</xdr:col>
      <xdr:colOff>114300</xdr:colOff>
      <xdr:row>74</xdr:row>
      <xdr:rowOff>45403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2443333"/>
          <a:ext cx="889000" cy="28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90949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464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98933</xdr:rowOff>
    </xdr:from>
    <xdr:to>
      <xdr:col>71</xdr:col>
      <xdr:colOff>177800</xdr:colOff>
      <xdr:row>73</xdr:row>
      <xdr:rowOff>158179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2443333"/>
          <a:ext cx="889000" cy="23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79519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452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2367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3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105283</xdr:rowOff>
    </xdr:from>
    <xdr:to>
      <xdr:col>85</xdr:col>
      <xdr:colOff>177800</xdr:colOff>
      <xdr:row>79</xdr:row>
      <xdr:rowOff>35433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7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20210</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393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114046</xdr:rowOff>
    </xdr:from>
    <xdr:to>
      <xdr:col>81</xdr:col>
      <xdr:colOff>101600</xdr:colOff>
      <xdr:row>77</xdr:row>
      <xdr:rowOff>44196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14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60723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291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166053</xdr:rowOff>
    </xdr:from>
    <xdr:to>
      <xdr:col>76</xdr:col>
      <xdr:colOff>165100</xdr:colOff>
      <xdr:row>74</xdr:row>
      <xdr:rowOff>96203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268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72</xdr:row>
      <xdr:rowOff>112730</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245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48133</xdr:rowOff>
    </xdr:from>
    <xdr:to>
      <xdr:col>72</xdr:col>
      <xdr:colOff>38100</xdr:colOff>
      <xdr:row>72</xdr:row>
      <xdr:rowOff>149733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239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70</xdr:row>
      <xdr:rowOff>166260</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216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107379</xdr:rowOff>
    </xdr:from>
    <xdr:to>
      <xdr:col>67</xdr:col>
      <xdr:colOff>101600</xdr:colOff>
      <xdr:row>74</xdr:row>
      <xdr:rowOff>37529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26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54056</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23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74168</xdr:rowOff>
    </xdr:from>
    <xdr:to>
      <xdr:col>85</xdr:col>
      <xdr:colOff>127000</xdr:colOff>
      <xdr:row>94</xdr:row>
      <xdr:rowOff>108344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190468"/>
          <a:ext cx="8382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2367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90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74168</xdr:rowOff>
    </xdr:from>
    <xdr:to>
      <xdr:col>81</xdr:col>
      <xdr:colOff>50800</xdr:colOff>
      <xdr:row>94</xdr:row>
      <xdr:rowOff>145035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190468"/>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81081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72416</xdr:rowOff>
    </xdr:from>
    <xdr:to>
      <xdr:col>76</xdr:col>
      <xdr:colOff>114300</xdr:colOff>
      <xdr:row>94</xdr:row>
      <xdr:rowOff>145035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188716"/>
          <a:ext cx="8890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109123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72416</xdr:rowOff>
    </xdr:from>
    <xdr:to>
      <xdr:col>71</xdr:col>
      <xdr:colOff>177800</xdr:colOff>
      <xdr:row>95</xdr:row>
      <xdr:rowOff>47840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188716"/>
          <a:ext cx="889000" cy="14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81233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57544</xdr:rowOff>
    </xdr:from>
    <xdr:to>
      <xdr:col>85</xdr:col>
      <xdr:colOff>177800</xdr:colOff>
      <xdr:row>94</xdr:row>
      <xdr:rowOff>159144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17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80421</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02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23368</xdr:rowOff>
    </xdr:from>
    <xdr:to>
      <xdr:col>81</xdr:col>
      <xdr:colOff>101600</xdr:colOff>
      <xdr:row>94</xdr:row>
      <xdr:rowOff>124968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13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141495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91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94235</xdr:rowOff>
    </xdr:from>
    <xdr:to>
      <xdr:col>76</xdr:col>
      <xdr:colOff>165100</xdr:colOff>
      <xdr:row>95</xdr:row>
      <xdr:rowOff>24385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21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40912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9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21616</xdr:rowOff>
    </xdr:from>
    <xdr:to>
      <xdr:col>72</xdr:col>
      <xdr:colOff>38100</xdr:colOff>
      <xdr:row>94</xdr:row>
      <xdr:rowOff>123216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13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139743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91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168490</xdr:rowOff>
    </xdr:from>
    <xdr:to>
      <xdr:col>67</xdr:col>
      <xdr:colOff>101600</xdr:colOff>
      <xdr:row>95</xdr:row>
      <xdr:rowOff>98640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2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115167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06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230,688</a:t>
          </a:r>
          <a:r>
            <a:rPr kumimoji="1" lang="ja-JP" altLang="en-US" sz="1300">
              <a:latin typeface="ＭＳ Ｐゴシック" panose="020B0600070205080204" pitchFamily="50" charset="-128"/>
              <a:ea typeface="ＭＳ Ｐゴシック" panose="020B0600070205080204" pitchFamily="50" charset="-128"/>
            </a:rPr>
            <a:t>円となっており、生活保護の保護率が低いことなどにより、類似団体平均と比較して低い状況となっている。</a:t>
          </a:r>
        </a:p>
        <a:p>
          <a:r>
            <a:rPr kumimoji="1" lang="ja-JP" altLang="en-US" sz="1300">
              <a:latin typeface="ＭＳ Ｐゴシック" panose="020B0600070205080204" pitchFamily="50" charset="-128"/>
              <a:ea typeface="ＭＳ Ｐゴシック" panose="020B0600070205080204" pitchFamily="50" charset="-128"/>
            </a:rPr>
            <a:t>また、衛生費については、住民一人当たり</a:t>
          </a:r>
          <a:r>
            <a:rPr kumimoji="1" lang="en-US" altLang="ja-JP" sz="1300">
              <a:latin typeface="ＭＳ Ｐゴシック" panose="020B0600070205080204" pitchFamily="50" charset="-128"/>
              <a:ea typeface="ＭＳ Ｐゴシック" panose="020B0600070205080204" pitchFamily="50" charset="-128"/>
            </a:rPr>
            <a:t>61,628</a:t>
          </a:r>
          <a:r>
            <a:rPr kumimoji="1" lang="ja-JP" altLang="en-US" sz="1300">
              <a:latin typeface="ＭＳ Ｐゴシック" panose="020B0600070205080204" pitchFamily="50" charset="-128"/>
              <a:ea typeface="ＭＳ Ｐゴシック" panose="020B0600070205080204" pitchFamily="50" charset="-128"/>
            </a:rPr>
            <a:t>円となっており、原爆被爆者施策を実施していることなどにより、類似団体平均と比較して高い状況となっている。</a:t>
          </a:r>
        </a:p>
        <a:p>
          <a:r>
            <a:rPr kumimoji="1" lang="ja-JP" altLang="en-US" sz="1300">
              <a:latin typeface="ＭＳ Ｐゴシック" panose="020B0600070205080204" pitchFamily="50" charset="-128"/>
              <a:ea typeface="ＭＳ Ｐゴシック" panose="020B0600070205080204" pitchFamily="50" charset="-128"/>
            </a:rPr>
            <a:t>なお、土木費については、広島駅南口広場の再整備等により、類似団体平均と比較して高い状況となっている。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引き続き、財政運営方針に掲げた方策を着実に実行し、コスト縮減等に努めていく。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実質収支額は黒字で推移しており、令和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億円（標準財政規模比</a:t>
          </a:r>
          <a:r>
            <a:rPr kumimoji="1" lang="en-US" altLang="ja-JP" sz="1400">
              <a:latin typeface="ＭＳ ゴシック" pitchFamily="49" charset="-128"/>
              <a:ea typeface="ＭＳ ゴシック" pitchFamily="49" charset="-128"/>
            </a:rPr>
            <a:t>0.63</a:t>
          </a:r>
          <a:r>
            <a:rPr kumimoji="1" lang="ja-JP" altLang="en-US" sz="1400">
              <a:latin typeface="ＭＳ ゴシック" pitchFamily="49" charset="-128"/>
              <a:ea typeface="ＭＳ ゴシック" pitchFamily="49" charset="-128"/>
            </a:rPr>
            <a:t>％）の黒字となった。</a:t>
          </a:r>
        </a:p>
        <a:p>
          <a:r>
            <a:rPr kumimoji="1" lang="ja-JP" altLang="en-US" sz="1400">
              <a:latin typeface="ＭＳ ゴシック" pitchFamily="49" charset="-128"/>
              <a:ea typeface="ＭＳ ゴシック" pitchFamily="49" charset="-128"/>
            </a:rPr>
            <a:t>また、令和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年度末における財政調整基金残高は、</a:t>
          </a:r>
          <a:r>
            <a:rPr kumimoji="1" lang="en-US" altLang="ja-JP" sz="1400">
              <a:latin typeface="ＭＳ ゴシック" pitchFamily="49" charset="-128"/>
              <a:ea typeface="ＭＳ ゴシック" pitchFamily="49" charset="-128"/>
            </a:rPr>
            <a:t>87</a:t>
          </a:r>
          <a:r>
            <a:rPr kumimoji="1" lang="ja-JP" altLang="en-US" sz="1400">
              <a:latin typeface="ＭＳ ゴシック" pitchFamily="49" charset="-128"/>
              <a:ea typeface="ＭＳ ゴシック" pitchFamily="49" charset="-128"/>
            </a:rPr>
            <a:t>億円（前年度比</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億円増）となっており、標準財政規模比では</a:t>
          </a:r>
          <a:r>
            <a:rPr kumimoji="1" lang="en-US" altLang="ja-JP" sz="1400">
              <a:latin typeface="ＭＳ ゴシック" pitchFamily="49" charset="-128"/>
              <a:ea typeface="ＭＳ ゴシック" pitchFamily="49" charset="-128"/>
            </a:rPr>
            <a:t>2.42</a:t>
          </a:r>
          <a:r>
            <a:rPr kumimoji="1" lang="ja-JP" altLang="en-US" sz="14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指標を算定している平成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年度以降、連結実質赤字は生じていない。</a:t>
          </a: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年度の連結実質赤字比率に係る黒字は</a:t>
          </a:r>
          <a:r>
            <a:rPr kumimoji="1" lang="en-US" altLang="ja-JP" sz="1400">
              <a:latin typeface="ＭＳ ゴシック" pitchFamily="49" charset="-128"/>
              <a:ea typeface="ＭＳ ゴシック" pitchFamily="49" charset="-128"/>
            </a:rPr>
            <a:t>154</a:t>
          </a:r>
          <a:r>
            <a:rPr kumimoji="1" lang="ja-JP" altLang="en-US" sz="1400">
              <a:latin typeface="ＭＳ ゴシック" pitchFamily="49" charset="-128"/>
              <a:ea typeface="ＭＳ ゴシック" pitchFamily="49" charset="-128"/>
            </a:rPr>
            <a:t>億円となっており、標準財政規模比では</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724426839</v>
      </c>
      <c r="BO4" s="436"/>
      <c r="BP4" s="436"/>
      <c r="BQ4" s="436"/>
      <c r="BR4" s="436"/>
      <c r="BS4" s="436"/>
      <c r="BT4" s="436"/>
      <c r="BU4" s="437"/>
      <c r="BV4" s="435">
        <v>711658564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0.6</v>
      </c>
      <c r="CU4" s="576"/>
      <c r="CV4" s="576"/>
      <c r="CW4" s="576"/>
      <c r="CX4" s="576"/>
      <c r="CY4" s="576"/>
      <c r="CZ4" s="576"/>
      <c r="DA4" s="577"/>
      <c r="DB4" s="575">
        <v>0.8</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720666916</v>
      </c>
      <c r="BO5" s="407"/>
      <c r="BP5" s="407"/>
      <c r="BQ5" s="407"/>
      <c r="BR5" s="407"/>
      <c r="BS5" s="407"/>
      <c r="BT5" s="407"/>
      <c r="BU5" s="408"/>
      <c r="BV5" s="406">
        <v>707638369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97.3</v>
      </c>
      <c r="CU5" s="404"/>
      <c r="CV5" s="404"/>
      <c r="CW5" s="404"/>
      <c r="CX5" s="404"/>
      <c r="CY5" s="404"/>
      <c r="CZ5" s="404"/>
      <c r="DA5" s="405"/>
      <c r="DB5" s="403">
        <v>98.7</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3759923</v>
      </c>
      <c r="BO6" s="407"/>
      <c r="BP6" s="407"/>
      <c r="BQ6" s="407"/>
      <c r="BR6" s="407"/>
      <c r="BS6" s="407"/>
      <c r="BT6" s="407"/>
      <c r="BU6" s="408"/>
      <c r="BV6" s="406">
        <v>4020195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99.3</v>
      </c>
      <c r="CU6" s="550"/>
      <c r="CV6" s="550"/>
      <c r="CW6" s="550"/>
      <c r="CX6" s="550"/>
      <c r="CY6" s="550"/>
      <c r="CZ6" s="550"/>
      <c r="DA6" s="551"/>
      <c r="DB6" s="549">
        <v>103.2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1492240</v>
      </c>
      <c r="BO7" s="407"/>
      <c r="BP7" s="407"/>
      <c r="BQ7" s="407"/>
      <c r="BR7" s="407"/>
      <c r="BS7" s="407"/>
      <c r="BT7" s="407"/>
      <c r="BU7" s="408"/>
      <c r="BV7" s="406">
        <v>1232967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358258463</v>
      </c>
      <c r="CU7" s="407"/>
      <c r="CV7" s="407"/>
      <c r="CW7" s="407"/>
      <c r="CX7" s="407"/>
      <c r="CY7" s="407"/>
      <c r="CZ7" s="407"/>
      <c r="DA7" s="408"/>
      <c r="DB7" s="406">
        <v>348912170</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2267683</v>
      </c>
      <c r="BO8" s="407"/>
      <c r="BP8" s="407"/>
      <c r="BQ8" s="407"/>
      <c r="BR8" s="407"/>
      <c r="BS8" s="407"/>
      <c r="BT8" s="407"/>
      <c r="BU8" s="408"/>
      <c r="BV8" s="406">
        <v>2787228</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0.77</v>
      </c>
      <c r="CU8" s="510"/>
      <c r="CV8" s="510"/>
      <c r="CW8" s="510"/>
      <c r="CX8" s="510"/>
      <c r="CY8" s="510"/>
      <c r="CZ8" s="510"/>
      <c r="DA8" s="511"/>
      <c r="DB8" s="509">
        <v>0.78</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1200754</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-519545</v>
      </c>
      <c r="BO9" s="407"/>
      <c r="BP9" s="407"/>
      <c r="BQ9" s="407"/>
      <c r="BR9" s="407"/>
      <c r="BS9" s="407"/>
      <c r="BT9" s="407"/>
      <c r="BU9" s="408"/>
      <c r="BV9" s="406">
        <v>-164766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14.6</v>
      </c>
      <c r="CU9" s="404"/>
      <c r="CV9" s="404"/>
      <c r="CW9" s="404"/>
      <c r="CX9" s="404"/>
      <c r="CY9" s="404"/>
      <c r="CZ9" s="404"/>
      <c r="DA9" s="405"/>
      <c r="DB9" s="403">
        <v>15.9</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1194034</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6171887</v>
      </c>
      <c r="BO10" s="407"/>
      <c r="BP10" s="407"/>
      <c r="BQ10" s="407"/>
      <c r="BR10" s="407"/>
      <c r="BS10" s="407"/>
      <c r="BT10" s="407"/>
      <c r="BU10" s="408"/>
      <c r="BV10" s="406">
        <v>2538933</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119</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1173543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5946874</v>
      </c>
      <c r="BO12" s="407"/>
      <c r="BP12" s="407"/>
      <c r="BQ12" s="407"/>
      <c r="BR12" s="407"/>
      <c r="BS12" s="407"/>
      <c r="BT12" s="407"/>
      <c r="BU12" s="408"/>
      <c r="BV12" s="406">
        <v>4277000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1150473</v>
      </c>
      <c r="S13" s="494"/>
      <c r="T13" s="494"/>
      <c r="U13" s="494"/>
      <c r="V13" s="495"/>
      <c r="W13" s="496" t="s">
        <v>131</v>
      </c>
      <c r="X13" s="392"/>
      <c r="Y13" s="392"/>
      <c r="Z13" s="392"/>
      <c r="AA13" s="392"/>
      <c r="AB13" s="393"/>
      <c r="AC13" s="359">
        <v>4755</v>
      </c>
      <c r="AD13" s="360"/>
      <c r="AE13" s="360"/>
      <c r="AF13" s="360"/>
      <c r="AG13" s="361"/>
      <c r="AH13" s="359">
        <v>5259</v>
      </c>
      <c r="AI13" s="360"/>
      <c r="AJ13" s="360"/>
      <c r="AK13" s="360"/>
      <c r="AL13" s="419"/>
      <c r="AM13" s="463" t="s">
        <v>132</v>
      </c>
      <c r="AN13" s="363"/>
      <c r="AO13" s="363"/>
      <c r="AP13" s="363"/>
      <c r="AQ13" s="363"/>
      <c r="AR13" s="363"/>
      <c r="AS13" s="363"/>
      <c r="AT13" s="364"/>
      <c r="AU13" s="464" t="s">
        <v>119</v>
      </c>
      <c r="AV13" s="465"/>
      <c r="AW13" s="465"/>
      <c r="AX13" s="465"/>
      <c r="AY13" s="420" t="s">
        <v>133</v>
      </c>
      <c r="AZ13" s="421"/>
      <c r="BA13" s="421"/>
      <c r="BB13" s="421"/>
      <c r="BC13" s="421"/>
      <c r="BD13" s="421"/>
      <c r="BE13" s="421"/>
      <c r="BF13" s="421"/>
      <c r="BG13" s="421"/>
      <c r="BH13" s="421"/>
      <c r="BI13" s="421"/>
      <c r="BJ13" s="421"/>
      <c r="BK13" s="421"/>
      <c r="BL13" s="421"/>
      <c r="BM13" s="422"/>
      <c r="BN13" s="406">
        <v>-294532</v>
      </c>
      <c r="BO13" s="407"/>
      <c r="BP13" s="407"/>
      <c r="BQ13" s="407"/>
      <c r="BR13" s="407"/>
      <c r="BS13" s="407"/>
      <c r="BT13" s="407"/>
      <c r="BU13" s="408"/>
      <c r="BV13" s="406">
        <v>-1902833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8.8000000000000007</v>
      </c>
      <c r="CU13" s="404"/>
      <c r="CV13" s="404"/>
      <c r="CW13" s="404"/>
      <c r="CX13" s="404"/>
      <c r="CY13" s="404"/>
      <c r="CZ13" s="404"/>
      <c r="DA13" s="405"/>
      <c r="DB13" s="403">
        <v>9.6</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1178773</v>
      </c>
      <c r="S14" s="494"/>
      <c r="T14" s="494"/>
      <c r="U14" s="494"/>
      <c r="V14" s="495"/>
      <c r="W14" s="497"/>
      <c r="X14" s="395"/>
      <c r="Y14" s="395"/>
      <c r="Z14" s="395"/>
      <c r="AA14" s="395"/>
      <c r="AB14" s="396"/>
      <c r="AC14" s="486">
        <v>0.9</v>
      </c>
      <c r="AD14" s="487"/>
      <c r="AE14" s="487"/>
      <c r="AF14" s="487"/>
      <c r="AG14" s="488"/>
      <c r="AH14" s="486">
        <v>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161.30000000000001</v>
      </c>
      <c r="CU14" s="504"/>
      <c r="CV14" s="504"/>
      <c r="CW14" s="504"/>
      <c r="CX14" s="504"/>
      <c r="CY14" s="504"/>
      <c r="CZ14" s="504"/>
      <c r="DA14" s="505"/>
      <c r="DB14" s="503">
        <v>165.4</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1157127</v>
      </c>
      <c r="S15" s="494"/>
      <c r="T15" s="494"/>
      <c r="U15" s="494"/>
      <c r="V15" s="495"/>
      <c r="W15" s="496" t="s">
        <v>137</v>
      </c>
      <c r="X15" s="392"/>
      <c r="Y15" s="392"/>
      <c r="Z15" s="392"/>
      <c r="AA15" s="392"/>
      <c r="AB15" s="393"/>
      <c r="AC15" s="359">
        <v>118098</v>
      </c>
      <c r="AD15" s="360"/>
      <c r="AE15" s="360"/>
      <c r="AF15" s="360"/>
      <c r="AG15" s="361"/>
      <c r="AH15" s="359">
        <v>123553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220704481</v>
      </c>
      <c r="BO15" s="436"/>
      <c r="BP15" s="436"/>
      <c r="BQ15" s="436"/>
      <c r="BR15" s="436"/>
      <c r="BS15" s="436"/>
      <c r="BT15" s="436"/>
      <c r="BU15" s="437"/>
      <c r="BV15" s="435">
        <v>216512335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21.6</v>
      </c>
      <c r="AD16" s="487"/>
      <c r="AE16" s="487"/>
      <c r="AF16" s="487"/>
      <c r="AG16" s="488"/>
      <c r="AH16" s="486">
        <v>22.6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295673779</v>
      </c>
      <c r="BO16" s="407"/>
      <c r="BP16" s="407"/>
      <c r="BQ16" s="407"/>
      <c r="BR16" s="407"/>
      <c r="BS16" s="407"/>
      <c r="BT16" s="407"/>
      <c r="BU16" s="408"/>
      <c r="BV16" s="406">
        <v>279274914</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424052</v>
      </c>
      <c r="AD17" s="360"/>
      <c r="AE17" s="360"/>
      <c r="AF17" s="360"/>
      <c r="AG17" s="361"/>
      <c r="AH17" s="359">
        <v>417528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275805347</v>
      </c>
      <c r="BO17" s="407"/>
      <c r="BP17" s="407"/>
      <c r="BQ17" s="407"/>
      <c r="BR17" s="407"/>
      <c r="BS17" s="407"/>
      <c r="BT17" s="407"/>
      <c r="BU17" s="408"/>
      <c r="BV17" s="406">
        <v>270589716</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906.69</v>
      </c>
      <c r="M18" s="459"/>
      <c r="N18" s="459"/>
      <c r="O18" s="459"/>
      <c r="P18" s="459"/>
      <c r="Q18" s="459"/>
      <c r="R18" s="460"/>
      <c r="S18" s="460"/>
      <c r="T18" s="460"/>
      <c r="U18" s="460"/>
      <c r="V18" s="461"/>
      <c r="W18" s="477"/>
      <c r="X18" s="478"/>
      <c r="Y18" s="478"/>
      <c r="Z18" s="478"/>
      <c r="AA18" s="478"/>
      <c r="AB18" s="502"/>
      <c r="AC18" s="376">
        <v>77.5</v>
      </c>
      <c r="AD18" s="377"/>
      <c r="AE18" s="377"/>
      <c r="AF18" s="377"/>
      <c r="AG18" s="462"/>
      <c r="AH18" s="376">
        <v>76.400000000000006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364121454</v>
      </c>
      <c r="BO18" s="407"/>
      <c r="BP18" s="407"/>
      <c r="BQ18" s="407"/>
      <c r="BR18" s="407"/>
      <c r="BS18" s="407"/>
      <c r="BT18" s="407"/>
      <c r="BU18" s="408"/>
      <c r="BV18" s="406">
        <v>351385995</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1324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431833097</v>
      </c>
      <c r="BO19" s="407"/>
      <c r="BP19" s="407"/>
      <c r="BQ19" s="407"/>
      <c r="BR19" s="407"/>
      <c r="BS19" s="407"/>
      <c r="BT19" s="407"/>
      <c r="BU19" s="408"/>
      <c r="BV19" s="406">
        <v>415653658</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555123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1098519970</v>
      </c>
      <c r="BO22" s="436"/>
      <c r="BP22" s="436"/>
      <c r="BQ22" s="436"/>
      <c r="BR22" s="436"/>
      <c r="BS22" s="436"/>
      <c r="BT22" s="436"/>
      <c r="BU22" s="437"/>
      <c r="BV22" s="435">
        <v>1110569164</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112196040</v>
      </c>
      <c r="BO23" s="407"/>
      <c r="BP23" s="407"/>
      <c r="BQ23" s="407"/>
      <c r="BR23" s="407"/>
      <c r="BS23" s="407"/>
      <c r="BT23" s="407"/>
      <c r="BU23" s="408"/>
      <c r="BV23" s="406">
        <v>120008887</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13100</v>
      </c>
      <c r="R24" s="360"/>
      <c r="S24" s="360"/>
      <c r="T24" s="360"/>
      <c r="U24" s="360"/>
      <c r="V24" s="361"/>
      <c r="W24" s="449"/>
      <c r="X24" s="386"/>
      <c r="Y24" s="387"/>
      <c r="Z24" s="362" t="s">
        <v>162</v>
      </c>
      <c r="AA24" s="363"/>
      <c r="AB24" s="363"/>
      <c r="AC24" s="363"/>
      <c r="AD24" s="363"/>
      <c r="AE24" s="363"/>
      <c r="AF24" s="363"/>
      <c r="AG24" s="364"/>
      <c r="AH24" s="359">
        <v>8021</v>
      </c>
      <c r="AI24" s="360"/>
      <c r="AJ24" s="360"/>
      <c r="AK24" s="360"/>
      <c r="AL24" s="361"/>
      <c r="AM24" s="359">
        <v>24632491</v>
      </c>
      <c r="AN24" s="360"/>
      <c r="AO24" s="360"/>
      <c r="AP24" s="360"/>
      <c r="AQ24" s="360"/>
      <c r="AR24" s="361"/>
      <c r="AS24" s="359">
        <v>3071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702300872</v>
      </c>
      <c r="BO24" s="407"/>
      <c r="BP24" s="407"/>
      <c r="BQ24" s="407"/>
      <c r="BR24" s="407"/>
      <c r="BS24" s="407"/>
      <c r="BT24" s="407"/>
      <c r="BU24" s="408"/>
      <c r="BV24" s="406">
        <v>701566316</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10500</v>
      </c>
      <c r="R25" s="360"/>
      <c r="S25" s="360"/>
      <c r="T25" s="360"/>
      <c r="U25" s="360"/>
      <c r="V25" s="361"/>
      <c r="W25" s="449"/>
      <c r="X25" s="386"/>
      <c r="Y25" s="387"/>
      <c r="Z25" s="362" t="s">
        <v>165</v>
      </c>
      <c r="AA25" s="363"/>
      <c r="AB25" s="363"/>
      <c r="AC25" s="363"/>
      <c r="AD25" s="363"/>
      <c r="AE25" s="363"/>
      <c r="AF25" s="363"/>
      <c r="AG25" s="364"/>
      <c r="AH25" s="359">
        <v>1358</v>
      </c>
      <c r="AI25" s="360"/>
      <c r="AJ25" s="360"/>
      <c r="AK25" s="360"/>
      <c r="AL25" s="361"/>
      <c r="AM25" s="359">
        <v>3950422</v>
      </c>
      <c r="AN25" s="360"/>
      <c r="AO25" s="360"/>
      <c r="AP25" s="360"/>
      <c r="AQ25" s="360"/>
      <c r="AR25" s="361"/>
      <c r="AS25" s="359">
        <v>2909</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197747864</v>
      </c>
      <c r="BO25" s="436"/>
      <c r="BP25" s="436"/>
      <c r="BQ25" s="436"/>
      <c r="BR25" s="436"/>
      <c r="BS25" s="436"/>
      <c r="BT25" s="436"/>
      <c r="BU25" s="437"/>
      <c r="BV25" s="435">
        <v>194812483</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7900</v>
      </c>
      <c r="R26" s="360"/>
      <c r="S26" s="360"/>
      <c r="T26" s="360"/>
      <c r="U26" s="360"/>
      <c r="V26" s="361"/>
      <c r="W26" s="449"/>
      <c r="X26" s="386"/>
      <c r="Y26" s="387"/>
      <c r="Z26" s="362" t="s">
        <v>168</v>
      </c>
      <c r="AA26" s="417"/>
      <c r="AB26" s="417"/>
      <c r="AC26" s="417"/>
      <c r="AD26" s="417"/>
      <c r="AE26" s="417"/>
      <c r="AF26" s="417"/>
      <c r="AG26" s="418"/>
      <c r="AH26" s="359">
        <v>485</v>
      </c>
      <c r="AI26" s="360"/>
      <c r="AJ26" s="360"/>
      <c r="AK26" s="360"/>
      <c r="AL26" s="361"/>
      <c r="AM26" s="359">
        <v>1652880</v>
      </c>
      <c r="AN26" s="360"/>
      <c r="AO26" s="360"/>
      <c r="AP26" s="360"/>
      <c r="AQ26" s="360"/>
      <c r="AR26" s="361"/>
      <c r="AS26" s="359">
        <v>3408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2924106</v>
      </c>
      <c r="BO26" s="407"/>
      <c r="BP26" s="407"/>
      <c r="BQ26" s="407"/>
      <c r="BR26" s="407"/>
      <c r="BS26" s="407"/>
      <c r="BT26" s="407"/>
      <c r="BU26" s="408"/>
      <c r="BV26" s="406">
        <v>3164394</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10600</v>
      </c>
      <c r="R27" s="360"/>
      <c r="S27" s="360"/>
      <c r="T27" s="360"/>
      <c r="U27" s="360"/>
      <c r="V27" s="361"/>
      <c r="W27" s="449"/>
      <c r="X27" s="386"/>
      <c r="Y27" s="387"/>
      <c r="Z27" s="362" t="s">
        <v>171</v>
      </c>
      <c r="AA27" s="363"/>
      <c r="AB27" s="363"/>
      <c r="AC27" s="363"/>
      <c r="AD27" s="363"/>
      <c r="AE27" s="363"/>
      <c r="AF27" s="363"/>
      <c r="AG27" s="364"/>
      <c r="AH27" s="359">
        <v>5835</v>
      </c>
      <c r="AI27" s="360"/>
      <c r="AJ27" s="360"/>
      <c r="AK27" s="360"/>
      <c r="AL27" s="361"/>
      <c r="AM27" s="359">
        <v>20161981</v>
      </c>
      <c r="AN27" s="360"/>
      <c r="AO27" s="360"/>
      <c r="AP27" s="360"/>
      <c r="AQ27" s="360"/>
      <c r="AR27" s="361"/>
      <c r="AS27" s="359">
        <v>3455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9300</v>
      </c>
      <c r="R28" s="360"/>
      <c r="S28" s="360"/>
      <c r="T28" s="360"/>
      <c r="U28" s="360"/>
      <c r="V28" s="361"/>
      <c r="W28" s="449"/>
      <c r="X28" s="386"/>
      <c r="Y28" s="387"/>
      <c r="Z28" s="362" t="s">
        <v>174</v>
      </c>
      <c r="AA28" s="363"/>
      <c r="AB28" s="363"/>
      <c r="AC28" s="363"/>
      <c r="AD28" s="363"/>
      <c r="AE28" s="363"/>
      <c r="AF28" s="363"/>
      <c r="AG28" s="364"/>
      <c r="AH28" s="359">
        <v>676</v>
      </c>
      <c r="AI28" s="360"/>
      <c r="AJ28" s="360"/>
      <c r="AK28" s="360"/>
      <c r="AL28" s="361"/>
      <c r="AM28" s="359">
        <v>2189564</v>
      </c>
      <c r="AN28" s="360"/>
      <c r="AO28" s="360"/>
      <c r="AP28" s="360"/>
      <c r="AQ28" s="360"/>
      <c r="AR28" s="361"/>
      <c r="AS28" s="359">
        <v>3239</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8684088</v>
      </c>
      <c r="BO28" s="436"/>
      <c r="BP28" s="436"/>
      <c r="BQ28" s="436"/>
      <c r="BR28" s="436"/>
      <c r="BS28" s="436"/>
      <c r="BT28" s="436"/>
      <c r="BU28" s="437"/>
      <c r="BV28" s="435">
        <v>8459075</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52</v>
      </c>
      <c r="M29" s="360"/>
      <c r="N29" s="360"/>
      <c r="O29" s="360"/>
      <c r="P29" s="361"/>
      <c r="Q29" s="359">
        <v>8600</v>
      </c>
      <c r="R29" s="360"/>
      <c r="S29" s="360"/>
      <c r="T29" s="360"/>
      <c r="U29" s="360"/>
      <c r="V29" s="361"/>
      <c r="W29" s="450"/>
      <c r="X29" s="451"/>
      <c r="Y29" s="452"/>
      <c r="Z29" s="362" t="s">
        <v>177</v>
      </c>
      <c r="AA29" s="363"/>
      <c r="AB29" s="363"/>
      <c r="AC29" s="363"/>
      <c r="AD29" s="363"/>
      <c r="AE29" s="363"/>
      <c r="AF29" s="363"/>
      <c r="AG29" s="364"/>
      <c r="AH29" s="359">
        <v>14532</v>
      </c>
      <c r="AI29" s="360"/>
      <c r="AJ29" s="360"/>
      <c r="AK29" s="360"/>
      <c r="AL29" s="361"/>
      <c r="AM29" s="359">
        <v>46984036</v>
      </c>
      <c r="AN29" s="360"/>
      <c r="AO29" s="360"/>
      <c r="AP29" s="360"/>
      <c r="AQ29" s="360"/>
      <c r="AR29" s="361"/>
      <c r="AS29" s="359">
        <v>3233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3914166</v>
      </c>
      <c r="BO30" s="441"/>
      <c r="BP30" s="441"/>
      <c r="BQ30" s="441"/>
      <c r="BR30" s="441"/>
      <c r="BS30" s="441"/>
      <c r="BT30" s="441"/>
      <c r="BU30" s="442"/>
      <c r="BV30" s="440">
        <v>4216621</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9</v>
      </c>
      <c r="V34" s="354"/>
      <c r="W34" s="355" t="str">
        <f>IF('各会計、関係団体の財政状況及び健全化判断比率'!B28="","",'各会計、関係団体の財政状況及び健全化判断比率'!B28)</f>
        <v>後期高齢者医療事業特別会計</v>
      </c>
      <c r="X34" s="355"/>
      <c r="Y34" s="355"/>
      <c r="Z34" s="355"/>
      <c r="AA34" s="355"/>
      <c r="AB34" s="355"/>
      <c r="AC34" s="355"/>
      <c r="AD34" s="355"/>
      <c r="AE34" s="355"/>
      <c r="AF34" s="355"/>
      <c r="AG34" s="355"/>
      <c r="AH34" s="355"/>
      <c r="AI34" s="355"/>
      <c r="AJ34" s="355"/>
      <c r="AK34" s="355"/>
      <c r="AL34" s="163"/>
      <c r="AM34" s="354">
        <f>IF(AO34="","",MAX(C34:D43,U34:V43)+1)</f>
        <v>14</v>
      </c>
      <c r="AN34" s="354"/>
      <c r="AO34" s="355" t="str">
        <f>IF('各会計、関係団体の財政状況及び健全化判断比率'!B33="","",'各会計、関係団体の財政状況及び健全化判断比率'!B33)</f>
        <v>水道事業会計</v>
      </c>
      <c r="AP34" s="355"/>
      <c r="AQ34" s="355"/>
      <c r="AR34" s="355"/>
      <c r="AS34" s="355"/>
      <c r="AT34" s="355"/>
      <c r="AU34" s="355"/>
      <c r="AV34" s="355"/>
      <c r="AW34" s="355"/>
      <c r="AX34" s="355"/>
      <c r="AY34" s="355"/>
      <c r="AZ34" s="355"/>
      <c r="BA34" s="355"/>
      <c r="BB34" s="355"/>
      <c r="BC34" s="355"/>
      <c r="BD34" s="163"/>
      <c r="BE34" s="354">
        <f>IF(BG34="","",MAX(C34:D43,U34:V43,AM34:AN43)+1)</f>
        <v>17</v>
      </c>
      <c r="BF34" s="354"/>
      <c r="BG34" s="355" t="str">
        <f>IF('各会計、関係団体の財政状況及び健全化判断比率'!B36="","",'各会計、関係団体の財政状況及び健全化判断比率'!B36)</f>
        <v>開発事業特別会計</v>
      </c>
      <c r="BH34" s="355"/>
      <c r="BI34" s="355"/>
      <c r="BJ34" s="355"/>
      <c r="BK34" s="355"/>
      <c r="BL34" s="355"/>
      <c r="BM34" s="355"/>
      <c r="BN34" s="355"/>
      <c r="BO34" s="355"/>
      <c r="BP34" s="355"/>
      <c r="BQ34" s="355"/>
      <c r="BR34" s="355"/>
      <c r="BS34" s="355"/>
      <c r="BT34" s="355"/>
      <c r="BU34" s="355"/>
      <c r="BV34" s="163"/>
      <c r="BW34" s="354">
        <f>IF(BY34="","",MAX(C34:D43,U34:V43,AM34:AN43,BE34:BF43)+1)</f>
        <v>20</v>
      </c>
      <c r="BX34" s="354"/>
      <c r="BY34" s="355" t="str">
        <f>IF('各会計、関係団体の財政状況及び健全化判断比率'!B68="","",'各会計、関係団体の財政状況及び健全化判断比率'!B68)</f>
        <v>安芸地区衛生施設管理組合（一般会計）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25</v>
      </c>
      <c r="CP34" s="354"/>
      <c r="CQ34" s="355" t="str">
        <f>IF('各会計、関係団体の財政状況及び健全化判断比率'!BS7="","",'各会計、関係団体の財政状況及び健全化判断比率'!BS7)</f>
        <v>（株）広島バスセンター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母子父子寡婦福祉資金貸付特別会計</v>
      </c>
      <c r="F35" s="355"/>
      <c r="G35" s="355"/>
      <c r="H35" s="355"/>
      <c r="I35" s="355"/>
      <c r="J35" s="355"/>
      <c r="K35" s="355"/>
      <c r="L35" s="355"/>
      <c r="M35" s="355"/>
      <c r="N35" s="355"/>
      <c r="O35" s="355"/>
      <c r="P35" s="355"/>
      <c r="Q35" s="355"/>
      <c r="R35" s="355"/>
      <c r="S35" s="355"/>
      <c r="T35" s="163"/>
      <c r="U35" s="354">
        <f>IF(W35="","",U34+1)</f>
        <v>10</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15</v>
      </c>
      <c r="AN35" s="354"/>
      <c r="AO35" s="355" t="str">
        <f>IF('各会計、関係団体の財政状況及び健全化判断比率'!B34="","",'各会計、関係団体の財政状況及び健全化判断比率'!B34)</f>
        <v>下水道事業会計</v>
      </c>
      <c r="AP35" s="355"/>
      <c r="AQ35" s="355"/>
      <c r="AR35" s="355"/>
      <c r="AS35" s="355"/>
      <c r="AT35" s="355"/>
      <c r="AU35" s="355"/>
      <c r="AV35" s="355"/>
      <c r="AW35" s="355"/>
      <c r="AX35" s="355"/>
      <c r="AY35" s="355"/>
      <c r="AZ35" s="355"/>
      <c r="BA35" s="355"/>
      <c r="BB35" s="355"/>
      <c r="BC35" s="355"/>
      <c r="BD35" s="163"/>
      <c r="BE35" s="354">
        <f t="shared" ref="BE35:BE43" si="1">IF(BG35="","",BE34+1)</f>
        <v>18</v>
      </c>
      <c r="BF35" s="354"/>
      <c r="BG35" s="355" t="str">
        <f>IF('各会計、関係団体の財政状況及び健全化判断比率'!B37="","",'各会計、関係団体の財政状況及び健全化判断比率'!B37)</f>
        <v>中央卸売市場事業特別会計</v>
      </c>
      <c r="BH35" s="355"/>
      <c r="BI35" s="355"/>
      <c r="BJ35" s="355"/>
      <c r="BK35" s="355"/>
      <c r="BL35" s="355"/>
      <c r="BM35" s="355"/>
      <c r="BN35" s="355"/>
      <c r="BO35" s="355"/>
      <c r="BP35" s="355"/>
      <c r="BQ35" s="355"/>
      <c r="BR35" s="355"/>
      <c r="BS35" s="355"/>
      <c r="BT35" s="355"/>
      <c r="BU35" s="355"/>
      <c r="BV35" s="163"/>
      <c r="BW35" s="354">
        <f t="shared" ref="BW35:BW43" si="2">IF(BY35="","",BW34+1)</f>
        <v>21</v>
      </c>
      <c r="BX35" s="354"/>
      <c r="BY35" s="355" t="str">
        <f>IF('各会計、関係団体の財政状況及び健全化判断比率'!B69="","",'各会計、関係団体の財政状況及び健全化判断比率'!B69)</f>
        <v>安芸地区衛生施設管理組合（安芸地区広域ごみ焼却場事業特別会計）</v>
      </c>
      <c r="BZ35" s="355"/>
      <c r="CA35" s="355"/>
      <c r="CB35" s="355"/>
      <c r="CC35" s="355"/>
      <c r="CD35" s="355"/>
      <c r="CE35" s="355"/>
      <c r="CF35" s="355"/>
      <c r="CG35" s="355"/>
      <c r="CH35" s="355"/>
      <c r="CI35" s="355"/>
      <c r="CJ35" s="355"/>
      <c r="CK35" s="355"/>
      <c r="CL35" s="355"/>
      <c r="CM35" s="355"/>
      <c r="CN35" s="163"/>
      <c r="CO35" s="354">
        <f t="shared" ref="CO35:CO43" si="3">IF(CQ35="","",CO34+1)</f>
        <v>26</v>
      </c>
      <c r="CP35" s="354"/>
      <c r="CQ35" s="355" t="str">
        <f>IF('各会計、関係団体の財政状況及び健全化判断比率'!BS8="","",'各会計、関係団体の財政状況及び健全化判断比率'!BS8)</f>
        <v>（公財）広島市文化財団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f>IF(E36="","",C35+1)</f>
        <v>3</v>
      </c>
      <c r="D36" s="354"/>
      <c r="E36" s="355" t="str">
        <f>IF('各会計、関係団体の財政状況及び健全化判断比率'!B9="","",'各会計、関係団体の財政状況及び健全化判断比率'!B9)</f>
        <v>物品調達特別会計</v>
      </c>
      <c r="F36" s="355"/>
      <c r="G36" s="355"/>
      <c r="H36" s="355"/>
      <c r="I36" s="355"/>
      <c r="J36" s="355"/>
      <c r="K36" s="355"/>
      <c r="L36" s="355"/>
      <c r="M36" s="355"/>
      <c r="N36" s="355"/>
      <c r="O36" s="355"/>
      <c r="P36" s="355"/>
      <c r="Q36" s="355"/>
      <c r="R36" s="355"/>
      <c r="S36" s="355"/>
      <c r="T36" s="163"/>
      <c r="U36" s="354">
        <f t="shared" ref="U36:U43" si="4">IF(W36="","",U35+1)</f>
        <v>11</v>
      </c>
      <c r="V36" s="354"/>
      <c r="W36" s="355" t="str">
        <f>IF('各会計、関係団体の財政状況及び健全化判断比率'!B30="","",'各会計、関係団体の財政状況及び健全化判断比率'!B30)</f>
        <v>国民健康保険事業特別会計</v>
      </c>
      <c r="X36" s="355"/>
      <c r="Y36" s="355"/>
      <c r="Z36" s="355"/>
      <c r="AA36" s="355"/>
      <c r="AB36" s="355"/>
      <c r="AC36" s="355"/>
      <c r="AD36" s="355"/>
      <c r="AE36" s="355"/>
      <c r="AF36" s="355"/>
      <c r="AG36" s="355"/>
      <c r="AH36" s="355"/>
      <c r="AI36" s="355"/>
      <c r="AJ36" s="355"/>
      <c r="AK36" s="355"/>
      <c r="AL36" s="163"/>
      <c r="AM36" s="354">
        <f t="shared" si="0"/>
        <v>16</v>
      </c>
      <c r="AN36" s="354"/>
      <c r="AO36" s="355" t="str">
        <f>IF('各会計、関係団体の財政状況及び健全化判断比率'!B35="","",'各会計、関係団体の財政状況及び健全化判断比率'!B35)</f>
        <v>安芸市民病院事業会計</v>
      </c>
      <c r="AP36" s="355"/>
      <c r="AQ36" s="355"/>
      <c r="AR36" s="355"/>
      <c r="AS36" s="355"/>
      <c r="AT36" s="355"/>
      <c r="AU36" s="355"/>
      <c r="AV36" s="355"/>
      <c r="AW36" s="355"/>
      <c r="AX36" s="355"/>
      <c r="AY36" s="355"/>
      <c r="AZ36" s="355"/>
      <c r="BA36" s="355"/>
      <c r="BB36" s="355"/>
      <c r="BC36" s="355"/>
      <c r="BD36" s="163"/>
      <c r="BE36" s="354">
        <f t="shared" si="1"/>
        <v>19</v>
      </c>
      <c r="BF36" s="354"/>
      <c r="BG36" s="355" t="str">
        <f>IF('各会計、関係団体の財政状況及び健全化判断比率'!B38="","",'各会計、関係団体の財政状況及び健全化判断比率'!B38)</f>
        <v>国民宿舎湯来ロッジ等特別会計</v>
      </c>
      <c r="BH36" s="355"/>
      <c r="BI36" s="355"/>
      <c r="BJ36" s="355"/>
      <c r="BK36" s="355"/>
      <c r="BL36" s="355"/>
      <c r="BM36" s="355"/>
      <c r="BN36" s="355"/>
      <c r="BO36" s="355"/>
      <c r="BP36" s="355"/>
      <c r="BQ36" s="355"/>
      <c r="BR36" s="355"/>
      <c r="BS36" s="355"/>
      <c r="BT36" s="355"/>
      <c r="BU36" s="355"/>
      <c r="BV36" s="163"/>
      <c r="BW36" s="354">
        <f t="shared" si="2"/>
        <v>22</v>
      </c>
      <c r="BX36" s="354"/>
      <c r="BY36" s="355" t="str">
        <f>IF('各会計、関係団体の財政状況及び健全化判断比率'!B70="","",'各会計、関係団体の財政状況及び健全化判断比率'!B70)</f>
        <v>広島県後期高齢者医療広域連合（一般会計）</v>
      </c>
      <c r="BZ36" s="355"/>
      <c r="CA36" s="355"/>
      <c r="CB36" s="355"/>
      <c r="CC36" s="355"/>
      <c r="CD36" s="355"/>
      <c r="CE36" s="355"/>
      <c r="CF36" s="355"/>
      <c r="CG36" s="355"/>
      <c r="CH36" s="355"/>
      <c r="CI36" s="355"/>
      <c r="CJ36" s="355"/>
      <c r="CK36" s="355"/>
      <c r="CL36" s="355"/>
      <c r="CM36" s="355"/>
      <c r="CN36" s="163"/>
      <c r="CO36" s="354">
        <f t="shared" si="3"/>
        <v>27</v>
      </c>
      <c r="CP36" s="354"/>
      <c r="CQ36" s="355" t="str">
        <f>IF('各会計、関係団体の財政状況及び健全化判断比率'!BS9="","",'各会計、関係団体の財政状況及び健全化判断比率'!BS9)</f>
        <v>（公財）広島市スポーツ協会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f>IF(E37="","",C36+1)</f>
        <v>4</v>
      </c>
      <c r="D37" s="354"/>
      <c r="E37" s="355" t="str">
        <f>IF('各会計、関係団体の財政状況及び健全化判断比率'!B10="","",'各会計、関係団体の財政状況及び健全化判断比率'!B10)</f>
        <v>公債管理特別会計</v>
      </c>
      <c r="F37" s="355"/>
      <c r="G37" s="355"/>
      <c r="H37" s="355"/>
      <c r="I37" s="355"/>
      <c r="J37" s="355"/>
      <c r="K37" s="355"/>
      <c r="L37" s="355"/>
      <c r="M37" s="355"/>
      <c r="N37" s="355"/>
      <c r="O37" s="355"/>
      <c r="P37" s="355"/>
      <c r="Q37" s="355"/>
      <c r="R37" s="355"/>
      <c r="S37" s="355"/>
      <c r="T37" s="163"/>
      <c r="U37" s="354">
        <f t="shared" si="4"/>
        <v>12</v>
      </c>
      <c r="V37" s="354"/>
      <c r="W37" s="355" t="str">
        <f>IF('各会計、関係団体の財政状況及び健全化判断比率'!B31="","",'各会計、関係団体の財政状況及び健全化判断比率'!B31)</f>
        <v>競輪事業特別会計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23</v>
      </c>
      <c r="BX37" s="354"/>
      <c r="BY37" s="355" t="str">
        <f>IF('各会計、関係団体の財政状況及び健全化判断比率'!B71="","",'各会計、関係団体の財政状況及び健全化判断比率'!B71)</f>
        <v>広島県後期高齢者医療広域連合（後期高齢者医療特別会計）</v>
      </c>
      <c r="BZ37" s="355"/>
      <c r="CA37" s="355"/>
      <c r="CB37" s="355"/>
      <c r="CC37" s="355"/>
      <c r="CD37" s="355"/>
      <c r="CE37" s="355"/>
      <c r="CF37" s="355"/>
      <c r="CG37" s="355"/>
      <c r="CH37" s="355"/>
      <c r="CI37" s="355"/>
      <c r="CJ37" s="355"/>
      <c r="CK37" s="355"/>
      <c r="CL37" s="355"/>
      <c r="CM37" s="355"/>
      <c r="CN37" s="163"/>
      <c r="CO37" s="354">
        <f t="shared" si="3"/>
        <v>28</v>
      </c>
      <c r="CP37" s="354"/>
      <c r="CQ37" s="355" t="str">
        <f>IF('各会計、関係団体の財政状況及び健全化判断比率'!BS10="","",'各会計、関係団体の財政状況及び健全化判断比率'!BS10)</f>
        <v>（公財）広島平和文化センター</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f t="shared" ref="C38:C43" si="5">IF(E38="","",C37+1)</f>
        <v>5</v>
      </c>
      <c r="D38" s="354"/>
      <c r="E38" s="355" t="str">
        <f>IF('各会計、関係団体の財政状況及び健全化判断比率'!B11="","",'各会計、関係団体の財政状況及び健全化判断比率'!B11)</f>
        <v>広島市民球場特別会計</v>
      </c>
      <c r="F38" s="355"/>
      <c r="G38" s="355"/>
      <c r="H38" s="355"/>
      <c r="I38" s="355"/>
      <c r="J38" s="355"/>
      <c r="K38" s="355"/>
      <c r="L38" s="355"/>
      <c r="M38" s="355"/>
      <c r="N38" s="355"/>
      <c r="O38" s="355"/>
      <c r="P38" s="355"/>
      <c r="Q38" s="355"/>
      <c r="R38" s="355"/>
      <c r="S38" s="355"/>
      <c r="T38" s="163"/>
      <c r="U38" s="354">
        <f t="shared" si="4"/>
        <v>13</v>
      </c>
      <c r="V38" s="354"/>
      <c r="W38" s="355" t="str">
        <f>IF('各会計、関係団体の財政状況及び健全化判断比率'!B32="","",'各会計、関係団体の財政状況及び健全化判断比率'!B32)</f>
        <v>駐車場事業特別会計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24</v>
      </c>
      <c r="BX38" s="354"/>
      <c r="BY38" s="355" t="str">
        <f>IF('各会計、関係団体の財政状況及び健全化判断比率'!B72="","",'各会計、関係団体の財政状況及び健全化判断比率'!B72)</f>
        <v>広島県海田高等学校財産組合（一般会計）</v>
      </c>
      <c r="BZ38" s="355"/>
      <c r="CA38" s="355"/>
      <c r="CB38" s="355"/>
      <c r="CC38" s="355"/>
      <c r="CD38" s="355"/>
      <c r="CE38" s="355"/>
      <c r="CF38" s="355"/>
      <c r="CG38" s="355"/>
      <c r="CH38" s="355"/>
      <c r="CI38" s="355"/>
      <c r="CJ38" s="355"/>
      <c r="CK38" s="355"/>
      <c r="CL38" s="355"/>
      <c r="CM38" s="355"/>
      <c r="CN38" s="163"/>
      <c r="CO38" s="354">
        <f t="shared" si="3"/>
        <v>29</v>
      </c>
      <c r="CP38" s="354"/>
      <c r="CQ38" s="355" t="str">
        <f>IF('各会計、関係団体の財政状況及び健全化判断比率'!BS11="","",'各会計、関係団体の財政状況及び健全化判断比率'!BS11)</f>
        <v>（公財）広島市老人クラブ連合会</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f t="shared" si="5"/>
        <v>6</v>
      </c>
      <c r="D39" s="354"/>
      <c r="E39" s="355" t="str">
        <f>IF('各会計、関係団体の財政状況及び健全化判断比率'!B12="","",'各会計、関係団体の財政状況及び健全化判断比率'!B12)</f>
        <v>用地先行取得特別会計</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f t="shared" si="3"/>
        <v>30</v>
      </c>
      <c r="CP39" s="354"/>
      <c r="CQ39" s="355" t="str">
        <f>IF('各会計、関係団体の財政状況及び健全化判断比率'!BS12="","",'各会計、関係団体の財政状況及び健全化判断比率'!BS12)</f>
        <v>（公財）広島原爆被爆者援護事業団</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f t="shared" si="5"/>
        <v>7</v>
      </c>
      <c r="D40" s="354"/>
      <c r="E40" s="355" t="str">
        <f>IF('各会計、関係団体の財政状況及び健全化判断比率'!B13="","",'各会計、関係団体の財政状況及び健全化判断比率'!B13)</f>
        <v>西風新都特別会計</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31</v>
      </c>
      <c r="CP40" s="354"/>
      <c r="CQ40" s="355" t="str">
        <f>IF('各会計、関係団体の財政状況及び健全化判断比率'!BS13="","",'各会計、関係団体の財政状況及び健全化判断比率'!BS13)</f>
        <v>地方独立行政法人広島市立病院機構</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f t="shared" si="5"/>
        <v>8</v>
      </c>
      <c r="D41" s="354"/>
      <c r="E41" s="355" t="str">
        <f>IF('各会計、関係団体の財政状況及び健全化判断比率'!B14="","",'各会計、関係団体の財政状況及び健全化判断比率'!B14)</f>
        <v>市立病院機構資金貸付特別会計</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f t="shared" si="3"/>
        <v>32</v>
      </c>
      <c r="CP41" s="354"/>
      <c r="CQ41" s="355" t="str">
        <f>IF('各会計、関係団体の財政状況及び健全化判断比率'!BS14="","",'各会計、関係団体の財政状況及び健全化判断比率'!BS14)</f>
        <v>（公財）広島市産業振興センター</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f t="shared" si="3"/>
        <v>33</v>
      </c>
      <c r="CP42" s="354"/>
      <c r="CQ42" s="355" t="str">
        <f>IF('各会計、関係団体の財政状況及び健全化判断比率'!BS15="","",'各会計、関係団体の財政状況及び健全化判断比率'!BS15)</f>
        <v>広島市流通センター（株）</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f t="shared" si="3"/>
        <v>34</v>
      </c>
      <c r="CP43" s="354"/>
      <c r="CQ43" s="355" t="str">
        <f>IF('各会計、関係団体の財政状況及び健全化判断比率'!BS16="","",'各会計、関係団体の財政状況及び健全化判断比率'!BS16)</f>
        <v>（公財）広島市農林水産振興センター</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VEWWuFXf7J7rVKBp1HfJwDTrhAqgD5iql7CwSxiUQvZTVIuxiYZdAvEqsgvirIkHW64oaXkeMYCsCm8erG9umA==" saltValue="ghsCHBhH9cAc6TSra7rEy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36" t="s">
        <v>539</v>
      </c>
      <c r="D34" s="1136"/>
      <c r="E34" s="1137"/>
      <c r="F34" s="32">
        <v>2.6</v>
      </c>
      <c r="G34" s="33">
        <v>2</v>
      </c>
      <c r="H34" s="33">
        <v>1.86</v>
      </c>
      <c r="I34" s="33">
        <v>1.94</v>
      </c>
      <c r="J34" s="34">
        <v>1.86</v>
      </c>
      <c r="K34" s="22"/>
      <c r="L34" s="22"/>
      <c r="M34" s="22"/>
      <c r="N34" s="22"/>
      <c r="O34" s="22"/>
      <c r="P34" s="22"/>
    </row>
    <row r="35" spans="1:16" ht="39" customHeight="1" x14ac:dyDescent="0.2">
      <c r="A35" s="22"/>
      <c r="B35" s="35"/>
      <c r="C35" s="1132" t="s">
        <v>540</v>
      </c>
      <c r="D35" s="1132"/>
      <c r="E35" s="1133"/>
      <c r="F35" s="36">
        <v>0.44</v>
      </c>
      <c r="G35" s="37">
        <v>0.61</v>
      </c>
      <c r="H35" s="37">
        <v>0.75</v>
      </c>
      <c r="I35" s="37">
        <v>0.75</v>
      </c>
      <c r="J35" s="38">
        <v>0.94</v>
      </c>
      <c r="K35" s="22"/>
      <c r="L35" s="22"/>
      <c r="M35" s="22"/>
      <c r="N35" s="22"/>
      <c r="O35" s="22"/>
      <c r="P35" s="22"/>
    </row>
    <row r="36" spans="1:16" ht="39" customHeight="1" x14ac:dyDescent="0.2">
      <c r="A36" s="22"/>
      <c r="B36" s="35"/>
      <c r="C36" s="1132" t="s">
        <v>541</v>
      </c>
      <c r="D36" s="1132"/>
      <c r="E36" s="1133"/>
      <c r="F36" s="36">
        <v>0.55000000000000004</v>
      </c>
      <c r="G36" s="37">
        <v>0.53</v>
      </c>
      <c r="H36" s="37">
        <v>0.55000000000000004</v>
      </c>
      <c r="I36" s="37">
        <v>0.55000000000000004</v>
      </c>
      <c r="J36" s="38">
        <v>0.54</v>
      </c>
      <c r="K36" s="22"/>
      <c r="L36" s="22"/>
      <c r="M36" s="22"/>
      <c r="N36" s="22"/>
      <c r="O36" s="22"/>
      <c r="P36" s="22"/>
    </row>
    <row r="37" spans="1:16" ht="39" customHeight="1" x14ac:dyDescent="0.2">
      <c r="A37" s="22"/>
      <c r="B37" s="35"/>
      <c r="C37" s="1132" t="s">
        <v>542</v>
      </c>
      <c r="D37" s="1132"/>
      <c r="E37" s="1133"/>
      <c r="F37" s="36">
        <v>0.8</v>
      </c>
      <c r="G37" s="37">
        <v>0.68</v>
      </c>
      <c r="H37" s="37">
        <v>0.44</v>
      </c>
      <c r="I37" s="37">
        <v>0.28999999999999998</v>
      </c>
      <c r="J37" s="38">
        <v>0.42</v>
      </c>
      <c r="K37" s="22"/>
      <c r="L37" s="22"/>
      <c r="M37" s="22"/>
      <c r="N37" s="22"/>
      <c r="O37" s="22"/>
      <c r="P37" s="22"/>
    </row>
    <row r="38" spans="1:16" ht="39" customHeight="1" x14ac:dyDescent="0.2">
      <c r="A38" s="22"/>
      <c r="B38" s="35"/>
      <c r="C38" s="1132" t="s">
        <v>543</v>
      </c>
      <c r="D38" s="1132"/>
      <c r="E38" s="1133"/>
      <c r="F38" s="36">
        <v>0.3</v>
      </c>
      <c r="G38" s="37">
        <v>0.28999999999999998</v>
      </c>
      <c r="H38" s="37">
        <v>0.3</v>
      </c>
      <c r="I38" s="37">
        <v>0.3</v>
      </c>
      <c r="J38" s="38">
        <v>0.3</v>
      </c>
      <c r="K38" s="22"/>
      <c r="L38" s="22"/>
      <c r="M38" s="22"/>
      <c r="N38" s="22"/>
      <c r="O38" s="22"/>
      <c r="P38" s="22"/>
    </row>
    <row r="39" spans="1:16" ht="39" customHeight="1" x14ac:dyDescent="0.2">
      <c r="A39" s="22"/>
      <c r="B39" s="35"/>
      <c r="C39" s="1132" t="s">
        <v>544</v>
      </c>
      <c r="D39" s="1132"/>
      <c r="E39" s="1133"/>
      <c r="F39" s="36">
        <v>0.22</v>
      </c>
      <c r="G39" s="37">
        <v>0.54</v>
      </c>
      <c r="H39" s="37">
        <v>0.59</v>
      </c>
      <c r="I39" s="37">
        <v>0.25</v>
      </c>
      <c r="J39" s="38">
        <v>0.14000000000000001</v>
      </c>
      <c r="K39" s="22"/>
      <c r="L39" s="22"/>
      <c r="M39" s="22"/>
      <c r="N39" s="22"/>
      <c r="O39" s="22"/>
      <c r="P39" s="22"/>
    </row>
    <row r="40" spans="1:16" ht="39" customHeight="1" x14ac:dyDescent="0.2">
      <c r="A40" s="22"/>
      <c r="B40" s="35"/>
      <c r="C40" s="1132" t="s">
        <v>545</v>
      </c>
      <c r="D40" s="1132"/>
      <c r="E40" s="1133"/>
      <c r="F40" s="36">
        <v>0.01</v>
      </c>
      <c r="G40" s="37">
        <v>0</v>
      </c>
      <c r="H40" s="37">
        <v>0.01</v>
      </c>
      <c r="I40" s="37">
        <v>0.02</v>
      </c>
      <c r="J40" s="38">
        <v>0.02</v>
      </c>
      <c r="K40" s="22"/>
      <c r="L40" s="22"/>
      <c r="M40" s="22"/>
      <c r="N40" s="22"/>
      <c r="O40" s="22"/>
      <c r="P40" s="22"/>
    </row>
    <row r="41" spans="1:16" ht="39" customHeight="1" x14ac:dyDescent="0.2">
      <c r="A41" s="22"/>
      <c r="B41" s="35"/>
      <c r="C41" s="1132" t="s">
        <v>546</v>
      </c>
      <c r="D41" s="1132"/>
      <c r="E41" s="1133"/>
      <c r="F41" s="36">
        <v>0.02</v>
      </c>
      <c r="G41" s="37">
        <v>0.02</v>
      </c>
      <c r="H41" s="37">
        <v>0.02</v>
      </c>
      <c r="I41" s="37">
        <v>0.02</v>
      </c>
      <c r="J41" s="38">
        <v>0.02</v>
      </c>
      <c r="K41" s="22"/>
      <c r="L41" s="22"/>
      <c r="M41" s="22"/>
      <c r="N41" s="22"/>
      <c r="O41" s="22"/>
      <c r="P41" s="22"/>
    </row>
    <row r="42" spans="1:16" ht="39" customHeight="1" x14ac:dyDescent="0.2">
      <c r="A42" s="22"/>
      <c r="B42" s="39"/>
      <c r="C42" s="1132" t="s">
        <v>547</v>
      </c>
      <c r="D42" s="1132"/>
      <c r="E42" s="1133"/>
      <c r="F42" s="36" t="s">
        <v>493</v>
      </c>
      <c r="G42" s="37" t="s">
        <v>493</v>
      </c>
      <c r="H42" s="37" t="s">
        <v>493</v>
      </c>
      <c r="I42" s="37" t="s">
        <v>493</v>
      </c>
      <c r="J42" s="38" t="s">
        <v>493</v>
      </c>
      <c r="K42" s="22"/>
      <c r="L42" s="22"/>
      <c r="M42" s="22"/>
      <c r="N42" s="22"/>
      <c r="O42" s="22"/>
      <c r="P42" s="22"/>
    </row>
    <row r="43" spans="1:16" ht="39" customHeight="1" thickBot="1" x14ac:dyDescent="0.25">
      <c r="A43" s="22"/>
      <c r="B43" s="40"/>
      <c r="C43" s="1134" t="s">
        <v>548</v>
      </c>
      <c r="D43" s="1134"/>
      <c r="E43" s="1135"/>
      <c r="F43" s="41">
        <v>0.33</v>
      </c>
      <c r="G43" s="42">
        <v>0.48</v>
      </c>
      <c r="H43" s="42">
        <v>0.24</v>
      </c>
      <c r="I43" s="42">
        <v>0</v>
      </c>
      <c r="J43" s="43">
        <v>0.02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PBVpXBAiOxPQiyHWLCUrZt8IzFtrvFrzqe+XZ5TEyVVA5Po2yUCGC4kquAH+xnqZbdts9SyJQ0FTuxHUixyIKQ==" saltValue="Yl9Zi2U9Ynb53W2bXyzU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46326</v>
      </c>
      <c r="L45" s="58">
        <v>43137</v>
      </c>
      <c r="M45" s="58">
        <v>40659</v>
      </c>
      <c r="N45" s="58">
        <v>37152</v>
      </c>
      <c r="O45" s="59">
        <v>34490</v>
      </c>
      <c r="P45" s="46"/>
      <c r="Q45" s="46"/>
      <c r="R45" s="46"/>
      <c r="S45" s="46"/>
      <c r="T45" s="46"/>
      <c r="U45" s="46"/>
    </row>
    <row r="46" spans="1:21" ht="30.75" customHeight="1" x14ac:dyDescent="0.2">
      <c r="A46" s="46"/>
      <c r="B46" s="1163"/>
      <c r="C46" s="1164"/>
      <c r="D46" s="60"/>
      <c r="E46" s="1140" t="s">
        <v>11</v>
      </c>
      <c r="F46" s="1140"/>
      <c r="G46" s="1140"/>
      <c r="H46" s="1140"/>
      <c r="I46" s="1140"/>
      <c r="J46" s="1141"/>
      <c r="K46" s="61">
        <v>4299</v>
      </c>
      <c r="L46" s="62">
        <v>5772</v>
      </c>
      <c r="M46" s="62">
        <v>170</v>
      </c>
      <c r="N46" s="62">
        <v>525</v>
      </c>
      <c r="O46" s="63">
        <v>187</v>
      </c>
      <c r="P46" s="46"/>
      <c r="Q46" s="46"/>
      <c r="R46" s="46"/>
      <c r="S46" s="46"/>
      <c r="T46" s="46"/>
      <c r="U46" s="46"/>
    </row>
    <row r="47" spans="1:21" ht="30.75" customHeight="1" x14ac:dyDescent="0.2">
      <c r="A47" s="46"/>
      <c r="B47" s="1163"/>
      <c r="C47" s="1164"/>
      <c r="D47" s="60"/>
      <c r="E47" s="1140" t="s">
        <v>12</v>
      </c>
      <c r="F47" s="1140"/>
      <c r="G47" s="1140"/>
      <c r="H47" s="1140"/>
      <c r="I47" s="1140"/>
      <c r="J47" s="1141"/>
      <c r="K47" s="61">
        <v>29495</v>
      </c>
      <c r="L47" s="62">
        <v>32979</v>
      </c>
      <c r="M47" s="62">
        <v>35535</v>
      </c>
      <c r="N47" s="62">
        <v>42872</v>
      </c>
      <c r="O47" s="63">
        <v>41834</v>
      </c>
      <c r="P47" s="46"/>
      <c r="Q47" s="46"/>
      <c r="R47" s="46"/>
      <c r="S47" s="46"/>
      <c r="T47" s="46"/>
      <c r="U47" s="46"/>
    </row>
    <row r="48" spans="1:21" ht="30.75" customHeight="1" x14ac:dyDescent="0.2">
      <c r="A48" s="46"/>
      <c r="B48" s="1163"/>
      <c r="C48" s="1164"/>
      <c r="D48" s="60"/>
      <c r="E48" s="1140" t="s">
        <v>13</v>
      </c>
      <c r="F48" s="1140"/>
      <c r="G48" s="1140"/>
      <c r="H48" s="1140"/>
      <c r="I48" s="1140"/>
      <c r="J48" s="1141"/>
      <c r="K48" s="61">
        <v>15672</v>
      </c>
      <c r="L48" s="62">
        <v>14438</v>
      </c>
      <c r="M48" s="62">
        <v>15055</v>
      </c>
      <c r="N48" s="62">
        <v>14168</v>
      </c>
      <c r="O48" s="63">
        <v>11913</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493</v>
      </c>
      <c r="L49" s="62" t="s">
        <v>493</v>
      </c>
      <c r="M49" s="62" t="s">
        <v>493</v>
      </c>
      <c r="N49" s="62" t="s">
        <v>493</v>
      </c>
      <c r="O49" s="63" t="s">
        <v>493</v>
      </c>
      <c r="P49" s="46"/>
      <c r="Q49" s="46"/>
      <c r="R49" s="46"/>
      <c r="S49" s="46"/>
      <c r="T49" s="46"/>
      <c r="U49" s="46"/>
    </row>
    <row r="50" spans="1:21" ht="30.75" customHeight="1" x14ac:dyDescent="0.2">
      <c r="A50" s="46"/>
      <c r="B50" s="1163"/>
      <c r="C50" s="1164"/>
      <c r="D50" s="60"/>
      <c r="E50" s="1140" t="s">
        <v>15</v>
      </c>
      <c r="F50" s="1140"/>
      <c r="G50" s="1140"/>
      <c r="H50" s="1140"/>
      <c r="I50" s="1140"/>
      <c r="J50" s="1141"/>
      <c r="K50" s="61">
        <v>124</v>
      </c>
      <c r="L50" s="62">
        <v>128</v>
      </c>
      <c r="M50" s="62">
        <v>128</v>
      </c>
      <c r="N50" s="62">
        <v>99</v>
      </c>
      <c r="O50" s="63">
        <v>98</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493</v>
      </c>
      <c r="L51" s="62" t="s">
        <v>493</v>
      </c>
      <c r="M51" s="62" t="s">
        <v>493</v>
      </c>
      <c r="N51" s="62" t="s">
        <v>493</v>
      </c>
      <c r="O51" s="63" t="s">
        <v>493</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65349</v>
      </c>
      <c r="L52" s="62">
        <v>65763</v>
      </c>
      <c r="M52" s="62">
        <v>65321</v>
      </c>
      <c r="N52" s="62">
        <v>64806</v>
      </c>
      <c r="O52" s="63">
        <v>64443</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30567</v>
      </c>
      <c r="L53" s="67">
        <v>30691</v>
      </c>
      <c r="M53" s="67">
        <v>26226</v>
      </c>
      <c r="N53" s="67">
        <v>30010</v>
      </c>
      <c r="O53" s="68">
        <v>24079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n0VLPO8jocyhZO7acFagmqMOf4wzh3wh8GdvJqZqFw/y4H/WTtd9JSj2oG/bWTLBmakk7t/ID3/N4+ivw++MQ==" saltValue="Zld9IPXHS1o+yxPrZ46Tn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531</v>
      </c>
      <c r="J40" s="101" t="s">
        <v>532</v>
      </c>
      <c r="K40" s="101" t="s">
        <v>533</v>
      </c>
      <c r="L40" s="101" t="s">
        <v>534</v>
      </c>
      <c r="M40" s="102" t="s">
        <v>535</v>
      </c>
    </row>
    <row r="41" spans="2:13" ht="27.75" customHeight="1" x14ac:dyDescent="0.2">
      <c r="B41" s="1181" t="s">
        <v>30</v>
      </c>
      <c r="C41" s="1182"/>
      <c r="D41" s="103"/>
      <c r="E41" s="1183" t="s">
        <v>31</v>
      </c>
      <c r="F41" s="1183"/>
      <c r="G41" s="1183"/>
      <c r="H41" s="1184"/>
      <c r="I41" s="330">
        <v>1178248</v>
      </c>
      <c r="J41" s="331">
        <v>1195916</v>
      </c>
      <c r="K41" s="331">
        <v>1234267</v>
      </c>
      <c r="L41" s="331">
        <v>1258401</v>
      </c>
      <c r="M41" s="332">
        <v>1280105</v>
      </c>
    </row>
    <row r="42" spans="2:13" ht="27.75" customHeight="1" x14ac:dyDescent="0.2">
      <c r="B42" s="1171"/>
      <c r="C42" s="1172"/>
      <c r="D42" s="104"/>
      <c r="E42" s="1175" t="s">
        <v>32</v>
      </c>
      <c r="F42" s="1175"/>
      <c r="G42" s="1175"/>
      <c r="H42" s="1176"/>
      <c r="I42" s="333">
        <v>1027</v>
      </c>
      <c r="J42" s="334">
        <v>968</v>
      </c>
      <c r="K42" s="334">
        <v>850</v>
      </c>
      <c r="L42" s="334">
        <v>763</v>
      </c>
      <c r="M42" s="335">
        <v>702</v>
      </c>
    </row>
    <row r="43" spans="2:13" ht="27.75" customHeight="1" x14ac:dyDescent="0.2">
      <c r="B43" s="1171"/>
      <c r="C43" s="1172"/>
      <c r="D43" s="104"/>
      <c r="E43" s="1175" t="s">
        <v>33</v>
      </c>
      <c r="F43" s="1175"/>
      <c r="G43" s="1175"/>
      <c r="H43" s="1176"/>
      <c r="I43" s="333">
        <v>216249</v>
      </c>
      <c r="J43" s="334">
        <v>205060</v>
      </c>
      <c r="K43" s="334">
        <v>199462</v>
      </c>
      <c r="L43" s="334">
        <v>194290</v>
      </c>
      <c r="M43" s="335">
        <v>189173</v>
      </c>
    </row>
    <row r="44" spans="2:13" ht="27.75" customHeight="1" x14ac:dyDescent="0.2">
      <c r="B44" s="1171"/>
      <c r="C44" s="1172"/>
      <c r="D44" s="104"/>
      <c r="E44" s="1175" t="s">
        <v>34</v>
      </c>
      <c r="F44" s="1175"/>
      <c r="G44" s="1175"/>
      <c r="H44" s="1176"/>
      <c r="I44" s="333" t="s">
        <v>493</v>
      </c>
      <c r="J44" s="334" t="s">
        <v>493</v>
      </c>
      <c r="K44" s="334" t="s">
        <v>493</v>
      </c>
      <c r="L44" s="334" t="s">
        <v>493</v>
      </c>
      <c r="M44" s="335" t="s">
        <v>493</v>
      </c>
    </row>
    <row r="45" spans="2:13" ht="27.75" customHeight="1" x14ac:dyDescent="0.2">
      <c r="B45" s="1171"/>
      <c r="C45" s="1172"/>
      <c r="D45" s="104"/>
      <c r="E45" s="1175" t="s">
        <v>35</v>
      </c>
      <c r="F45" s="1175"/>
      <c r="G45" s="1175"/>
      <c r="H45" s="1176"/>
      <c r="I45" s="333">
        <v>86475</v>
      </c>
      <c r="J45" s="334">
        <v>82899</v>
      </c>
      <c r="K45" s="334">
        <v>80289</v>
      </c>
      <c r="L45" s="334">
        <v>81638</v>
      </c>
      <c r="M45" s="335">
        <v>80756</v>
      </c>
    </row>
    <row r="46" spans="2:13" ht="27.75" customHeight="1" x14ac:dyDescent="0.2">
      <c r="B46" s="1171"/>
      <c r="C46" s="1172"/>
      <c r="D46" s="105"/>
      <c r="E46" s="1175" t="s">
        <v>36</v>
      </c>
      <c r="F46" s="1175"/>
      <c r="G46" s="1175"/>
      <c r="H46" s="1176"/>
      <c r="I46" s="333">
        <v>22623</v>
      </c>
      <c r="J46" s="334">
        <v>25855</v>
      </c>
      <c r="K46" s="334">
        <v>28731</v>
      </c>
      <c r="L46" s="334">
        <v>27214</v>
      </c>
      <c r="M46" s="335">
        <v>30934</v>
      </c>
    </row>
    <row r="47" spans="2:13" ht="27.75" customHeight="1" x14ac:dyDescent="0.2">
      <c r="B47" s="1171"/>
      <c r="C47" s="1172"/>
      <c r="D47" s="106"/>
      <c r="E47" s="1185" t="s">
        <v>37</v>
      </c>
      <c r="F47" s="1186"/>
      <c r="G47" s="1186"/>
      <c r="H47" s="1187"/>
      <c r="I47" s="333" t="s">
        <v>493</v>
      </c>
      <c r="J47" s="334" t="s">
        <v>493</v>
      </c>
      <c r="K47" s="334" t="s">
        <v>493</v>
      </c>
      <c r="L47" s="334" t="s">
        <v>493</v>
      </c>
      <c r="M47" s="335" t="s">
        <v>493</v>
      </c>
    </row>
    <row r="48" spans="2:13" ht="27.75" customHeight="1" x14ac:dyDescent="0.2">
      <c r="B48" s="1171"/>
      <c r="C48" s="1172"/>
      <c r="D48" s="104"/>
      <c r="E48" s="1175" t="s">
        <v>38</v>
      </c>
      <c r="F48" s="1175"/>
      <c r="G48" s="1175"/>
      <c r="H48" s="1176"/>
      <c r="I48" s="333" t="s">
        <v>493</v>
      </c>
      <c r="J48" s="334" t="s">
        <v>493</v>
      </c>
      <c r="K48" s="334" t="s">
        <v>493</v>
      </c>
      <c r="L48" s="334" t="s">
        <v>493</v>
      </c>
      <c r="M48" s="335" t="s">
        <v>493</v>
      </c>
    </row>
    <row r="49" spans="2:13" ht="27.75" customHeight="1" x14ac:dyDescent="0.2">
      <c r="B49" s="1173"/>
      <c r="C49" s="1174"/>
      <c r="D49" s="104"/>
      <c r="E49" s="1175" t="s">
        <v>39</v>
      </c>
      <c r="F49" s="1175"/>
      <c r="G49" s="1175"/>
      <c r="H49" s="1176"/>
      <c r="I49" s="333" t="s">
        <v>493</v>
      </c>
      <c r="J49" s="334" t="s">
        <v>493</v>
      </c>
      <c r="K49" s="334" t="s">
        <v>493</v>
      </c>
      <c r="L49" s="334" t="s">
        <v>493</v>
      </c>
      <c r="M49" s="335" t="s">
        <v>493</v>
      </c>
    </row>
    <row r="50" spans="2:13" ht="27.75" customHeight="1" x14ac:dyDescent="0.2">
      <c r="B50" s="1169" t="s">
        <v>40</v>
      </c>
      <c r="C50" s="1170"/>
      <c r="D50" s="107"/>
      <c r="E50" s="1175" t="s">
        <v>41</v>
      </c>
      <c r="F50" s="1175"/>
      <c r="G50" s="1175"/>
      <c r="H50" s="1176"/>
      <c r="I50" s="333">
        <v>97606</v>
      </c>
      <c r="J50" s="334">
        <v>105496</v>
      </c>
      <c r="K50" s="334">
        <v>134738</v>
      </c>
      <c r="L50" s="334">
        <v>159376</v>
      </c>
      <c r="M50" s="335">
        <v>194812</v>
      </c>
    </row>
    <row r="51" spans="2:13" ht="27.75" customHeight="1" x14ac:dyDescent="0.2">
      <c r="B51" s="1171"/>
      <c r="C51" s="1172"/>
      <c r="D51" s="104"/>
      <c r="E51" s="1175" t="s">
        <v>42</v>
      </c>
      <c r="F51" s="1175"/>
      <c r="G51" s="1175"/>
      <c r="H51" s="1176"/>
      <c r="I51" s="333">
        <v>187933</v>
      </c>
      <c r="J51" s="334">
        <v>191874</v>
      </c>
      <c r="K51" s="334">
        <v>193574</v>
      </c>
      <c r="L51" s="334">
        <v>189804</v>
      </c>
      <c r="M51" s="335">
        <v>192917</v>
      </c>
    </row>
    <row r="52" spans="2:13" ht="27.75" customHeight="1" x14ac:dyDescent="0.2">
      <c r="B52" s="1173"/>
      <c r="C52" s="1174"/>
      <c r="D52" s="104"/>
      <c r="E52" s="1175" t="s">
        <v>43</v>
      </c>
      <c r="F52" s="1175"/>
      <c r="G52" s="1175"/>
      <c r="H52" s="1176"/>
      <c r="I52" s="333">
        <v>714030</v>
      </c>
      <c r="J52" s="334">
        <v>727648</v>
      </c>
      <c r="K52" s="334">
        <v>727875</v>
      </c>
      <c r="L52" s="334">
        <v>714491</v>
      </c>
      <c r="M52" s="335">
        <v>690545</v>
      </c>
    </row>
    <row r="53" spans="2:13" ht="27.75" customHeight="1" thickBot="1" x14ac:dyDescent="0.25">
      <c r="B53" s="1177" t="s">
        <v>19</v>
      </c>
      <c r="C53" s="1178"/>
      <c r="D53" s="108"/>
      <c r="E53" s="1179" t="s">
        <v>44</v>
      </c>
      <c r="F53" s="1179"/>
      <c r="G53" s="1179"/>
      <c r="H53" s="1180"/>
      <c r="I53" s="336">
        <v>505055</v>
      </c>
      <c r="J53" s="337">
        <v>485680</v>
      </c>
      <c r="K53" s="337">
        <v>487411</v>
      </c>
      <c r="L53" s="337">
        <v>498637</v>
      </c>
      <c r="M53" s="338">
        <v>503396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A4a3U45kPoQstn/j6QD6VdPhW7G7LK0/1iF82u+xA0WNWEnFq0+kWtQGH8W+KmBcEhkGaKDPrdZPsyrZJPpbGw==" saltValue="6Ohfd8O6U7paYAJO2SAv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533</v>
      </c>
      <c r="G54" s="117" t="s">
        <v>534</v>
      </c>
      <c r="H54" s="118" t="s">
        <v>535</v>
      </c>
    </row>
    <row r="55" spans="2:8" ht="52.5" customHeight="1" x14ac:dyDescent="0.2">
      <c r="B55" s="119"/>
      <c r="C55" s="1196" t="s">
        <v>46</v>
      </c>
      <c r="D55" s="1196"/>
      <c r="E55" s="1197"/>
      <c r="F55" s="339">
        <v>10197</v>
      </c>
      <c r="G55" s="339">
        <v>8459</v>
      </c>
      <c r="H55" s="340">
        <v>8684</v>
      </c>
    </row>
    <row r="56" spans="2:8" ht="52.5" customHeight="1" x14ac:dyDescent="0.2">
      <c r="B56" s="120"/>
      <c r="C56" s="1198" t="s">
        <v>47</v>
      </c>
      <c r="D56" s="1198"/>
      <c r="E56" s="1199"/>
      <c r="F56" s="341" t="s">
        <v>493</v>
      </c>
      <c r="G56" s="341" t="s">
        <v>493</v>
      </c>
      <c r="H56" s="342" t="s">
        <v>493</v>
      </c>
    </row>
    <row r="57" spans="2:8" ht="53.25" customHeight="1" x14ac:dyDescent="0.2">
      <c r="B57" s="120"/>
      <c r="C57" s="1200" t="s">
        <v>48</v>
      </c>
      <c r="D57" s="1200"/>
      <c r="E57" s="1201"/>
      <c r="F57" s="343">
        <v>9544</v>
      </c>
      <c r="G57" s="343">
        <v>4217</v>
      </c>
      <c r="H57" s="344">
        <v>3914</v>
      </c>
    </row>
    <row r="58" spans="2:8" ht="45.75" customHeight="1" x14ac:dyDescent="0.2">
      <c r="B58" s="121"/>
      <c r="C58" s="1188" t="s">
        <v>586</v>
      </c>
      <c r="D58" s="1189"/>
      <c r="E58" s="1190"/>
      <c r="F58" s="345">
        <v>2691</v>
      </c>
      <c r="G58" s="345">
        <v>2536</v>
      </c>
      <c r="H58" s="346">
        <v>1782</v>
      </c>
    </row>
    <row r="59" spans="2:8" ht="45.75" customHeight="1" x14ac:dyDescent="0.2">
      <c r="B59" s="121"/>
      <c r="C59" s="1188" t="s">
        <v>587</v>
      </c>
      <c r="D59" s="1189"/>
      <c r="E59" s="1190"/>
      <c r="F59" s="345">
        <v>434</v>
      </c>
      <c r="G59" s="345">
        <v>478</v>
      </c>
      <c r="H59" s="346">
        <v>913</v>
      </c>
    </row>
    <row r="60" spans="2:8" ht="45.75" customHeight="1" x14ac:dyDescent="0.2">
      <c r="B60" s="121"/>
      <c r="C60" s="1188" t="s">
        <v>588</v>
      </c>
      <c r="D60" s="1189"/>
      <c r="E60" s="1190"/>
      <c r="F60" s="345">
        <v>412</v>
      </c>
      <c r="G60" s="345">
        <v>411</v>
      </c>
      <c r="H60" s="346">
        <v>411</v>
      </c>
    </row>
    <row r="61" spans="2:8" ht="45.75" customHeight="1" x14ac:dyDescent="0.2">
      <c r="B61" s="121"/>
      <c r="C61" s="1188" t="s">
        <v>589</v>
      </c>
      <c r="D61" s="1189"/>
      <c r="E61" s="1190"/>
      <c r="F61" s="345">
        <v>339</v>
      </c>
      <c r="G61" s="345">
        <v>315</v>
      </c>
      <c r="H61" s="346">
        <v>290</v>
      </c>
    </row>
    <row r="62" spans="2:8" ht="45.75" customHeight="1" thickBot="1" x14ac:dyDescent="0.25">
      <c r="B62" s="122"/>
      <c r="C62" s="1191" t="s">
        <v>590</v>
      </c>
      <c r="D62" s="1192"/>
      <c r="E62" s="1193"/>
      <c r="F62" s="347">
        <v>259</v>
      </c>
      <c r="G62" s="347">
        <v>257</v>
      </c>
      <c r="H62" s="348">
        <v>256</v>
      </c>
    </row>
    <row r="63" spans="2:8" ht="52.5" customHeight="1" thickBot="1" x14ac:dyDescent="0.25">
      <c r="B63" s="123"/>
      <c r="C63" s="1194" t="s">
        <v>49</v>
      </c>
      <c r="D63" s="1194"/>
      <c r="E63" s="1195"/>
      <c r="F63" s="349">
        <v>19741</v>
      </c>
      <c r="G63" s="349">
        <v>12676</v>
      </c>
      <c r="H63" s="350">
        <v>12598</v>
      </c>
    </row>
    <row r="64" spans="2:8" ht="13" x14ac:dyDescent="0.2"/>
  </sheetData>
  <sheetProtection algorithmName="SHA-512" hashValue="MWsmU9IBaokcVPHX+s5+fk9BiBO/qYqMW+TDdVt+B42LpwRvU2/+TD3lwshgMCEb/fQTXKAJF02/p5MYY97AEg==" saltValue="/KQfSw3YM+Xl5hY1AuAs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530</v>
      </c>
      <c r="G2" s="137"/>
      <c r="H2" s="138"/>
    </row>
    <row r="3" spans="1:8" x14ac:dyDescent="0.2">
      <c r="A3" s="134" t="s">
        <v>523</v>
      </c>
      <c r="B3" s="139"/>
      <c r="C3" s="140"/>
      <c r="D3" s="141">
        <v>56753</v>
      </c>
      <c r="E3" s="142"/>
      <c r="F3" s="143">
        <v>58766</v>
      </c>
      <c r="G3" s="144"/>
      <c r="H3" s="145"/>
    </row>
    <row r="4" spans="1:8" x14ac:dyDescent="0.2">
      <c r="A4" s="146"/>
      <c r="B4" s="147"/>
      <c r="C4" s="148"/>
      <c r="D4" s="149">
        <v>31579</v>
      </c>
      <c r="E4" s="150"/>
      <c r="F4" s="151">
        <v>29363</v>
      </c>
      <c r="G4" s="152"/>
      <c r="H4" s="153"/>
    </row>
    <row r="5" spans="1:8" x14ac:dyDescent="0.2">
      <c r="A5" s="134" t="s">
        <v>525</v>
      </c>
      <c r="B5" s="139"/>
      <c r="C5" s="140"/>
      <c r="D5" s="141">
        <v>65599</v>
      </c>
      <c r="E5" s="142"/>
      <c r="F5" s="143">
        <v>62482</v>
      </c>
      <c r="G5" s="144"/>
      <c r="H5" s="145"/>
    </row>
    <row r="6" spans="1:8" x14ac:dyDescent="0.2">
      <c r="A6" s="146"/>
      <c r="B6" s="147"/>
      <c r="C6" s="148"/>
      <c r="D6" s="149">
        <v>33318</v>
      </c>
      <c r="E6" s="150"/>
      <c r="F6" s="151">
        <v>34626</v>
      </c>
      <c r="G6" s="152"/>
      <c r="H6" s="153"/>
    </row>
    <row r="7" spans="1:8" x14ac:dyDescent="0.2">
      <c r="A7" s="134" t="s">
        <v>526</v>
      </c>
      <c r="B7" s="139"/>
      <c r="C7" s="140"/>
      <c r="D7" s="141">
        <v>65363</v>
      </c>
      <c r="E7" s="142"/>
      <c r="F7" s="143">
        <v>59288</v>
      </c>
      <c r="G7" s="144"/>
      <c r="H7" s="145"/>
    </row>
    <row r="8" spans="1:8" x14ac:dyDescent="0.2">
      <c r="A8" s="146"/>
      <c r="B8" s="147"/>
      <c r="C8" s="148"/>
      <c r="D8" s="149">
        <v>29246</v>
      </c>
      <c r="E8" s="150"/>
      <c r="F8" s="151">
        <v>32670</v>
      </c>
      <c r="G8" s="152"/>
      <c r="H8" s="153"/>
    </row>
    <row r="9" spans="1:8" x14ac:dyDescent="0.2">
      <c r="A9" s="134" t="s">
        <v>527</v>
      </c>
      <c r="B9" s="139"/>
      <c r="C9" s="140"/>
      <c r="D9" s="141">
        <v>69425</v>
      </c>
      <c r="E9" s="142"/>
      <c r="F9" s="143">
        <v>63490</v>
      </c>
      <c r="G9" s="144"/>
      <c r="H9" s="145"/>
    </row>
    <row r="10" spans="1:8" x14ac:dyDescent="0.2">
      <c r="A10" s="146"/>
      <c r="B10" s="147"/>
      <c r="C10" s="148"/>
      <c r="D10" s="149">
        <v>35223</v>
      </c>
      <c r="E10" s="150"/>
      <c r="F10" s="151">
        <v>35347</v>
      </c>
      <c r="G10" s="152"/>
      <c r="H10" s="153"/>
    </row>
    <row r="11" spans="1:8" x14ac:dyDescent="0.2">
      <c r="A11" s="134" t="s">
        <v>528</v>
      </c>
      <c r="B11" s="139"/>
      <c r="C11" s="140"/>
      <c r="D11" s="141">
        <v>62840</v>
      </c>
      <c r="E11" s="142"/>
      <c r="F11" s="143">
        <v>68481</v>
      </c>
      <c r="G11" s="144"/>
      <c r="H11" s="145"/>
    </row>
    <row r="12" spans="1:8" x14ac:dyDescent="0.2">
      <c r="A12" s="146"/>
      <c r="B12" s="147"/>
      <c r="C12" s="154"/>
      <c r="D12" s="149">
        <v>33743</v>
      </c>
      <c r="E12" s="150"/>
      <c r="F12" s="151">
        <v>38966</v>
      </c>
      <c r="G12" s="152"/>
      <c r="H12" s="153"/>
    </row>
    <row r="13" spans="1:8" x14ac:dyDescent="0.2">
      <c r="A13" s="134"/>
      <c r="B13" s="139"/>
      <c r="C13" s="140"/>
      <c r="D13" s="141">
        <v>63996</v>
      </c>
      <c r="E13" s="142"/>
      <c r="F13" s="143">
        <v>62501</v>
      </c>
      <c r="G13" s="155"/>
      <c r="H13" s="145"/>
    </row>
    <row r="14" spans="1:8" x14ac:dyDescent="0.2">
      <c r="A14" s="146"/>
      <c r="B14" s="147"/>
      <c r="C14" s="148"/>
      <c r="D14" s="149">
        <v>32622</v>
      </c>
      <c r="E14" s="150"/>
      <c r="F14" s="151">
        <v>34194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0.79</v>
      </c>
      <c r="C19" s="156">
        <f>ROUND(VALUE(SUBSTITUTE(実質収支比率等に係る経年分析!G$48,"▲","-")),2)</f>
        <v>0.84</v>
      </c>
      <c r="D19" s="156">
        <f>ROUND(VALUE(SUBSTITUTE(実質収支比率等に係る経年分析!H$48,"▲","-")),2)</f>
        <v>0.86</v>
      </c>
      <c r="E19" s="156">
        <f>ROUND(VALUE(SUBSTITUTE(実質収支比率等に係る経年分析!I$48,"▲","-")),2)</f>
        <v>0.8</v>
      </c>
      <c r="F19" s="156">
        <f>ROUND(VALUE(SUBSTITUTE(実質収支比率等に係る経年分析!J$48,"▲","-")),2)</f>
        <v>0.63</v>
      </c>
    </row>
    <row r="20" spans="1:11" x14ac:dyDescent="0.2">
      <c r="A20" s="156" t="s">
        <v>53</v>
      </c>
      <c r="B20" s="156">
        <f>ROUND(VALUE(SUBSTITUTE(実質収支比率等に係る経年分析!F$47,"▲","-")),2)</f>
        <v>1.46</v>
      </c>
      <c r="C20" s="156">
        <f>ROUND(VALUE(SUBSTITUTE(実質収支比率等に係る経年分析!G$47,"▲","-")),2)</f>
        <v>3.35</v>
      </c>
      <c r="D20" s="156">
        <f>ROUND(VALUE(SUBSTITUTE(実質収支比率等に係る経年分析!H$47,"▲","-")),2)</f>
        <v>2.97</v>
      </c>
      <c r="E20" s="156">
        <f>ROUND(VALUE(SUBSTITUTE(実質収支比率等に係る経年分析!I$47,"▲","-")),2)</f>
        <v>2.42</v>
      </c>
      <c r="F20" s="156">
        <f>ROUND(VALUE(SUBSTITUTE(実質収支比率等に係る経年分析!J$47,"▲","-")),2)</f>
        <v>2.42</v>
      </c>
    </row>
    <row r="21" spans="1:11" x14ac:dyDescent="0.2">
      <c r="A21" s="156" t="s">
        <v>54</v>
      </c>
      <c r="B21" s="156">
        <f>IF(ISNUMBER(VALUE(SUBSTITUTE(実質収支比率等に係る経年分析!F$49,"▲","-"))),ROUND(VALUE(SUBSTITUTE(実質収支比率等に係る経年分析!F$49,"▲","-")),2),NA())</f>
        <v>0.42</v>
      </c>
      <c r="C21" s="156">
        <f>IF(ISNUMBER(VALUE(SUBSTITUTE(実質収支比率等に係る経年分析!G$49,"▲","-"))),ROUND(VALUE(SUBSTITUTE(実質収支比率等に係る経年分析!G$49,"▲","-")),2),NA())</f>
        <v>2.04</v>
      </c>
      <c r="D21" s="156">
        <f>IF(ISNUMBER(VALUE(SUBSTITUTE(実質収支比率等に係る経年分析!H$49,"▲","-"))),ROUND(VALUE(SUBSTITUTE(実質収支比率等に係る経年分析!H$49,"▲","-")),2),NA())</f>
        <v>-0.47</v>
      </c>
      <c r="E21" s="156">
        <f>IF(ISNUMBER(VALUE(SUBSTITUTE(実質収支比率等に係る経年分析!I$49,"▲","-"))),ROUND(VALUE(SUBSTITUTE(実質収支比率等に係る経年分析!I$49,"▲","-")),2),NA())</f>
        <v>-0.55000000000000004</v>
      </c>
      <c r="F21" s="156">
        <f>IF(ISNUMBER(VALUE(SUBSTITUTE(実質収支比率等に係る経年分析!J$49,"▲","-"))),ROUND(VALUE(SUBSTITUTE(実質収支比率等に係る経年分析!J$49,"▲","-")),2),NA())</f>
        <v>-0.08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0.48</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0.02</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2">
      <c r="A30" s="157" t="str">
        <f>IF(連結実質赤字比率に係る赤字・黒字の構成分析!C$40="",NA(),連結実質赤字比率に係る赤字・黒字の構成分析!C$40)</f>
        <v>安芸市民病院事業会計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2">
      <c r="A31" s="157" t="str">
        <f>IF(連結実質赤字比率に係る赤字・黒字の構成分析!C$39="",NA(),連結実質赤字比率に係る赤字・黒字の構成分析!C$39)</f>
        <v>介護保険事業特別会計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0.59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0.14000000000000001</v>
      </c>
    </row>
    <row r="32" spans="1:11" x14ac:dyDescent="0.2">
      <c r="A32" s="157" t="str">
        <f>IF(連結実質赤字比率に係る赤字・黒字の構成分析!C$38="",NA(),連結実質赤字比率に係る赤字・黒字の構成分析!C$38)</f>
        <v>開発事業特別会計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0.28999999999999998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0.28999999999999998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0.42</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0.55000000000000004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0.53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0.55000000000000004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0.55000000000000004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0.54</v>
      </c>
    </row>
    <row r="35" spans="1:16" x14ac:dyDescent="0.2">
      <c r="A35" s="157" t="str">
        <f>IF(連結実質赤字比率に係る赤字・黒字の構成分析!C$35="",NA(),連結実質赤字比率に係る赤字・黒字の構成分析!C$35)</f>
        <v>競輪事業特別会計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0.44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0.61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0.75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0.75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0.94</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1.86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1.94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1.86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65349</v>
      </c>
      <c r="E42" s="158"/>
      <c r="F42" s="158"/>
      <c r="G42" s="158">
        <f>'実質公債費比率（分子）の構造'!L$52</f>
        <v>65763</v>
      </c>
      <c r="H42" s="158"/>
      <c r="I42" s="158"/>
      <c r="J42" s="158">
        <f>'実質公債費比率（分子）の構造'!M$52</f>
        <v>65321</v>
      </c>
      <c r="K42" s="158"/>
      <c r="L42" s="158"/>
      <c r="M42" s="158">
        <f>'実質公債費比率（分子）の構造'!N$52</f>
        <v>64806</v>
      </c>
      <c r="N42" s="158"/>
      <c r="O42" s="158"/>
      <c r="P42" s="158">
        <f>'実質公債費比率（分子）の構造'!O$52</f>
        <v>64443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124</v>
      </c>
      <c r="C44" s="158"/>
      <c r="D44" s="158"/>
      <c r="E44" s="158">
        <f>'実質公債費比率（分子）の構造'!L$50</f>
        <v>128</v>
      </c>
      <c r="F44" s="158"/>
      <c r="G44" s="158"/>
      <c r="H44" s="158">
        <f>'実質公債費比率（分子）の構造'!M$50</f>
        <v>128</v>
      </c>
      <c r="I44" s="158"/>
      <c r="J44" s="158"/>
      <c r="K44" s="158">
        <f>'実質公債費比率（分子）の構造'!N$50</f>
        <v>99</v>
      </c>
      <c r="L44" s="158"/>
      <c r="M44" s="158"/>
      <c r="N44" s="158">
        <f>'実質公債費比率（分子）の構造'!O$50</f>
        <v>98</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15672</v>
      </c>
      <c r="C46" s="158"/>
      <c r="D46" s="158"/>
      <c r="E46" s="158">
        <f>'実質公債費比率（分子）の構造'!L$48</f>
        <v>14438</v>
      </c>
      <c r="F46" s="158"/>
      <c r="G46" s="158"/>
      <c r="H46" s="158">
        <f>'実質公債費比率（分子）の構造'!M$48</f>
        <v>15055</v>
      </c>
      <c r="I46" s="158"/>
      <c r="J46" s="158"/>
      <c r="K46" s="158">
        <f>'実質公債費比率（分子）の構造'!N$48</f>
        <v>14168</v>
      </c>
      <c r="L46" s="158"/>
      <c r="M46" s="158"/>
      <c r="N46" s="158">
        <f>'実質公債費比率（分子）の構造'!O$48</f>
        <v>11913</v>
      </c>
      <c r="O46" s="158"/>
      <c r="P46" s="158"/>
    </row>
    <row r="47" spans="1:16" x14ac:dyDescent="0.2">
      <c r="A47" s="158" t="s">
        <v>12</v>
      </c>
      <c r="B47" s="158">
        <f>'実質公債費比率（分子）の構造'!K$47</f>
        <v>29495</v>
      </c>
      <c r="C47" s="158"/>
      <c r="D47" s="158"/>
      <c r="E47" s="158">
        <f>'実質公債費比率（分子）の構造'!L$47</f>
        <v>32979</v>
      </c>
      <c r="F47" s="158"/>
      <c r="G47" s="158"/>
      <c r="H47" s="158">
        <f>'実質公債費比率（分子）の構造'!M$47</f>
        <v>35535</v>
      </c>
      <c r="I47" s="158"/>
      <c r="J47" s="158"/>
      <c r="K47" s="158">
        <f>'実質公債費比率（分子）の構造'!N$47</f>
        <v>42872</v>
      </c>
      <c r="L47" s="158"/>
      <c r="M47" s="158"/>
      <c r="N47" s="158">
        <f>'実質公債費比率（分子）の構造'!O$47</f>
        <v>41834</v>
      </c>
      <c r="O47" s="158"/>
      <c r="P47" s="158"/>
    </row>
    <row r="48" spans="1:16" x14ac:dyDescent="0.2">
      <c r="A48" s="158" t="s">
        <v>65</v>
      </c>
      <c r="B48" s="158">
        <f>'実質公債費比率（分子）の構造'!K$46</f>
        <v>4299</v>
      </c>
      <c r="C48" s="158"/>
      <c r="D48" s="158"/>
      <c r="E48" s="158">
        <f>'実質公債費比率（分子）の構造'!L$46</f>
        <v>5772</v>
      </c>
      <c r="F48" s="158"/>
      <c r="G48" s="158"/>
      <c r="H48" s="158">
        <f>'実質公債費比率（分子）の構造'!M$46</f>
        <v>170</v>
      </c>
      <c r="I48" s="158"/>
      <c r="J48" s="158"/>
      <c r="K48" s="158">
        <f>'実質公債費比率（分子）の構造'!N$46</f>
        <v>525</v>
      </c>
      <c r="L48" s="158"/>
      <c r="M48" s="158"/>
      <c r="N48" s="158">
        <f>'実質公債費比率（分子）の構造'!O$46</f>
        <v>187</v>
      </c>
      <c r="O48" s="158"/>
      <c r="P48" s="158"/>
    </row>
    <row r="49" spans="1:16" x14ac:dyDescent="0.2">
      <c r="A49" s="158" t="s">
        <v>66</v>
      </c>
      <c r="B49" s="158">
        <f>'実質公債費比率（分子）の構造'!K$45</f>
        <v>46326</v>
      </c>
      <c r="C49" s="158"/>
      <c r="D49" s="158"/>
      <c r="E49" s="158">
        <f>'実質公債費比率（分子）の構造'!L$45</f>
        <v>43137</v>
      </c>
      <c r="F49" s="158"/>
      <c r="G49" s="158"/>
      <c r="H49" s="158">
        <f>'実質公債費比率（分子）の構造'!M$45</f>
        <v>40659</v>
      </c>
      <c r="I49" s="158"/>
      <c r="J49" s="158"/>
      <c r="K49" s="158">
        <f>'実質公債費比率（分子）の構造'!N$45</f>
        <v>37152</v>
      </c>
      <c r="L49" s="158"/>
      <c r="M49" s="158"/>
      <c r="N49" s="158">
        <f>'実質公債費比率（分子）の構造'!O$45</f>
        <v>34490</v>
      </c>
      <c r="O49" s="158"/>
      <c r="P49" s="158"/>
    </row>
    <row r="50" spans="1:16" x14ac:dyDescent="0.2">
      <c r="A50" s="158" t="s">
        <v>67</v>
      </c>
      <c r="B50" s="158" t="e">
        <f>NA()</f>
        <v>#N/A</v>
      </c>
      <c r="C50" s="158">
        <f>IF(ISNUMBER('実質公債費比率（分子）の構造'!K$53),'実質公債費比率（分子）の構造'!K$53,NA())</f>
        <v>30567</v>
      </c>
      <c r="D50" s="158" t="e">
        <f>NA()</f>
        <v>#N/A</v>
      </c>
      <c r="E50" s="158" t="e">
        <f>NA()</f>
        <v>#N/A</v>
      </c>
      <c r="F50" s="158">
        <f>IF(ISNUMBER('実質公債費比率（分子）の構造'!L$53),'実質公債費比率（分子）の構造'!L$53,NA())</f>
        <v>30691</v>
      </c>
      <c r="G50" s="158" t="e">
        <f>NA()</f>
        <v>#N/A</v>
      </c>
      <c r="H50" s="158" t="e">
        <f>NA()</f>
        <v>#N/A</v>
      </c>
      <c r="I50" s="158">
        <f>IF(ISNUMBER('実質公債費比率（分子）の構造'!M$53),'実質公債費比率（分子）の構造'!M$53,NA())</f>
        <v>26226</v>
      </c>
      <c r="J50" s="158" t="e">
        <f>NA()</f>
        <v>#N/A</v>
      </c>
      <c r="K50" s="158" t="e">
        <f>NA()</f>
        <v>#N/A</v>
      </c>
      <c r="L50" s="158">
        <f>IF(ISNUMBER('実質公債費比率（分子）の構造'!N$53),'実質公債費比率（分子）の構造'!N$53,NA())</f>
        <v>30010</v>
      </c>
      <c r="M50" s="158" t="e">
        <f>NA()</f>
        <v>#N/A</v>
      </c>
      <c r="N50" s="158" t="e">
        <f>NA()</f>
        <v>#N/A</v>
      </c>
      <c r="O50" s="158">
        <f>IF(ISNUMBER('実質公債費比率（分子）の構造'!O$53),'実質公債費比率（分子）の構造'!O$53,NA())</f>
        <v>24079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714030</v>
      </c>
      <c r="E56" s="157"/>
      <c r="F56" s="157"/>
      <c r="G56" s="157">
        <f>'将来負担比率（分子）の構造'!J$52</f>
        <v>727648</v>
      </c>
      <c r="H56" s="157"/>
      <c r="I56" s="157"/>
      <c r="J56" s="157">
        <f>'将来負担比率（分子）の構造'!K$52</f>
        <v>727875</v>
      </c>
      <c r="K56" s="157"/>
      <c r="L56" s="157"/>
      <c r="M56" s="157">
        <f>'将来負担比率（分子）の構造'!L$52</f>
        <v>714491</v>
      </c>
      <c r="N56" s="157"/>
      <c r="O56" s="157"/>
      <c r="P56" s="157">
        <f>'将来負担比率（分子）の構造'!M$52</f>
        <v>690545</v>
      </c>
    </row>
    <row r="57" spans="1:16" x14ac:dyDescent="0.2">
      <c r="A57" s="157" t="s">
        <v>42</v>
      </c>
      <c r="B57" s="157"/>
      <c r="C57" s="157"/>
      <c r="D57" s="157">
        <f>'将来負担比率（分子）の構造'!I$51</f>
        <v>187933</v>
      </c>
      <c r="E57" s="157"/>
      <c r="F57" s="157"/>
      <c r="G57" s="157">
        <f>'将来負担比率（分子）の構造'!J$51</f>
        <v>191874</v>
      </c>
      <c r="H57" s="157"/>
      <c r="I57" s="157"/>
      <c r="J57" s="157">
        <f>'将来負担比率（分子）の構造'!K$51</f>
        <v>193574</v>
      </c>
      <c r="K57" s="157"/>
      <c r="L57" s="157"/>
      <c r="M57" s="157">
        <f>'将来負担比率（分子）の構造'!L$51</f>
        <v>189804</v>
      </c>
      <c r="N57" s="157"/>
      <c r="O57" s="157"/>
      <c r="P57" s="157">
        <f>'将来負担比率（分子）の構造'!M$51</f>
        <v>192917</v>
      </c>
    </row>
    <row r="58" spans="1:16" x14ac:dyDescent="0.2">
      <c r="A58" s="157" t="s">
        <v>41</v>
      </c>
      <c r="B58" s="157"/>
      <c r="C58" s="157"/>
      <c r="D58" s="157">
        <f>'将来負担比率（分子）の構造'!I$50</f>
        <v>97606</v>
      </c>
      <c r="E58" s="157"/>
      <c r="F58" s="157"/>
      <c r="G58" s="157">
        <f>'将来負担比率（分子）の構造'!J$50</f>
        <v>105496</v>
      </c>
      <c r="H58" s="157"/>
      <c r="I58" s="157"/>
      <c r="J58" s="157">
        <f>'将来負担比率（分子）の構造'!K$50</f>
        <v>134738</v>
      </c>
      <c r="K58" s="157"/>
      <c r="L58" s="157"/>
      <c r="M58" s="157">
        <f>'将来負担比率（分子）の構造'!L$50</f>
        <v>159376</v>
      </c>
      <c r="N58" s="157"/>
      <c r="O58" s="157"/>
      <c r="P58" s="157">
        <f>'将来負担比率（分子）の構造'!M$50</f>
        <v>194812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22623</v>
      </c>
      <c r="C61" s="157"/>
      <c r="D61" s="157"/>
      <c r="E61" s="157">
        <f>'将来負担比率（分子）の構造'!J$46</f>
        <v>25855</v>
      </c>
      <c r="F61" s="157"/>
      <c r="G61" s="157"/>
      <c r="H61" s="157">
        <f>'将来負担比率（分子）の構造'!K$46</f>
        <v>28731</v>
      </c>
      <c r="I61" s="157"/>
      <c r="J61" s="157"/>
      <c r="K61" s="157">
        <f>'将来負担比率（分子）の構造'!L$46</f>
        <v>27214</v>
      </c>
      <c r="L61" s="157"/>
      <c r="M61" s="157"/>
      <c r="N61" s="157">
        <f>'将来負担比率（分子）の構造'!M$46</f>
        <v>30934</v>
      </c>
      <c r="O61" s="157"/>
      <c r="P61" s="157"/>
    </row>
    <row r="62" spans="1:16" x14ac:dyDescent="0.2">
      <c r="A62" s="157" t="s">
        <v>35</v>
      </c>
      <c r="B62" s="157">
        <f>'将来負担比率（分子）の構造'!I$45</f>
        <v>86475</v>
      </c>
      <c r="C62" s="157"/>
      <c r="D62" s="157"/>
      <c r="E62" s="157">
        <f>'将来負担比率（分子）の構造'!J$45</f>
        <v>82899</v>
      </c>
      <c r="F62" s="157"/>
      <c r="G62" s="157"/>
      <c r="H62" s="157">
        <f>'将来負担比率（分子）の構造'!K$45</f>
        <v>80289</v>
      </c>
      <c r="I62" s="157"/>
      <c r="J62" s="157"/>
      <c r="K62" s="157">
        <f>'将来負担比率（分子）の構造'!L$45</f>
        <v>81638</v>
      </c>
      <c r="L62" s="157"/>
      <c r="M62" s="157"/>
      <c r="N62" s="157">
        <f>'将来負担比率（分子）の構造'!M$45</f>
        <v>80756</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216249</v>
      </c>
      <c r="C64" s="157"/>
      <c r="D64" s="157"/>
      <c r="E64" s="157">
        <f>'将来負担比率（分子）の構造'!J$43</f>
        <v>205060</v>
      </c>
      <c r="F64" s="157"/>
      <c r="G64" s="157"/>
      <c r="H64" s="157">
        <f>'将来負担比率（分子）の構造'!K$43</f>
        <v>199462</v>
      </c>
      <c r="I64" s="157"/>
      <c r="J64" s="157"/>
      <c r="K64" s="157">
        <f>'将来負担比率（分子）の構造'!L$43</f>
        <v>194290</v>
      </c>
      <c r="L64" s="157"/>
      <c r="M64" s="157"/>
      <c r="N64" s="157">
        <f>'将来負担比率（分子）の構造'!M$43</f>
        <v>189173</v>
      </c>
      <c r="O64" s="157"/>
      <c r="P64" s="157"/>
    </row>
    <row r="65" spans="1:16" x14ac:dyDescent="0.2">
      <c r="A65" s="157" t="s">
        <v>32</v>
      </c>
      <c r="B65" s="157">
        <f>'将来負担比率（分子）の構造'!I$42</f>
        <v>1027</v>
      </c>
      <c r="C65" s="157"/>
      <c r="D65" s="157"/>
      <c r="E65" s="157">
        <f>'将来負担比率（分子）の構造'!J$42</f>
        <v>968</v>
      </c>
      <c r="F65" s="157"/>
      <c r="G65" s="157"/>
      <c r="H65" s="157">
        <f>'将来負担比率（分子）の構造'!K$42</f>
        <v>850</v>
      </c>
      <c r="I65" s="157"/>
      <c r="J65" s="157"/>
      <c r="K65" s="157">
        <f>'将来負担比率（分子）の構造'!L$42</f>
        <v>763</v>
      </c>
      <c r="L65" s="157"/>
      <c r="M65" s="157"/>
      <c r="N65" s="157">
        <f>'将来負担比率（分子）の構造'!M$42</f>
        <v>702</v>
      </c>
      <c r="O65" s="157"/>
      <c r="P65" s="157"/>
    </row>
    <row r="66" spans="1:16" x14ac:dyDescent="0.2">
      <c r="A66" s="157" t="s">
        <v>31</v>
      </c>
      <c r="B66" s="157">
        <f>'将来負担比率（分子）の構造'!I$41</f>
        <v>1178248</v>
      </c>
      <c r="C66" s="157"/>
      <c r="D66" s="157"/>
      <c r="E66" s="157">
        <f>'将来負担比率（分子）の構造'!J$41</f>
        <v>1195916</v>
      </c>
      <c r="F66" s="157"/>
      <c r="G66" s="157"/>
      <c r="H66" s="157">
        <f>'将来負担比率（分子）の構造'!K$41</f>
        <v>1234267</v>
      </c>
      <c r="I66" s="157"/>
      <c r="J66" s="157"/>
      <c r="K66" s="157">
        <f>'将来負担比率（分子）の構造'!L$41</f>
        <v>1258401</v>
      </c>
      <c r="L66" s="157"/>
      <c r="M66" s="157"/>
      <c r="N66" s="157">
        <f>'将来負担比率（分子）の構造'!M$41</f>
        <v>1280105</v>
      </c>
      <c r="O66" s="157"/>
      <c r="P66" s="157"/>
    </row>
    <row r="67" spans="1:16" x14ac:dyDescent="0.2">
      <c r="A67" s="157" t="s">
        <v>71</v>
      </c>
      <c r="B67" s="157" t="e">
        <f>NA()</f>
        <v>#N/A</v>
      </c>
      <c r="C67" s="157">
        <f>IF(ISNUMBER('将来負担比率（分子）の構造'!I$53), IF('将来負担比率（分子）の構造'!I$53 &lt; 0, 0, '将来負担比率（分子）の構造'!I$53), NA())</f>
        <v>505055</v>
      </c>
      <c r="D67" s="157" t="e">
        <f>NA()</f>
        <v>#N/A</v>
      </c>
      <c r="E67" s="157" t="e">
        <f>NA()</f>
        <v>#N/A</v>
      </c>
      <c r="F67" s="157">
        <f>IF(ISNUMBER('将来負担比率（分子）の構造'!J$53), IF('将来負担比率（分子）の構造'!J$53 &lt; 0, 0, '将来負担比率（分子）の構造'!J$53), NA())</f>
        <v>485680</v>
      </c>
      <c r="G67" s="157" t="e">
        <f>NA()</f>
        <v>#N/A</v>
      </c>
      <c r="H67" s="157" t="e">
        <f>NA()</f>
        <v>#N/A</v>
      </c>
      <c r="I67" s="157">
        <f>IF(ISNUMBER('将来負担比率（分子）の構造'!K$53), IF('将来負担比率（分子）の構造'!K$53 &lt; 0, 0, '将来負担比率（分子）の構造'!K$53), NA())</f>
        <v>487411</v>
      </c>
      <c r="J67" s="157" t="e">
        <f>NA()</f>
        <v>#N/A</v>
      </c>
      <c r="K67" s="157" t="e">
        <f>NA()</f>
        <v>#N/A</v>
      </c>
      <c r="L67" s="157">
        <f>IF(ISNUMBER('将来負担比率（分子）の構造'!L$53), IF('将来負担比率（分子）の構造'!L$53 &lt; 0, 0, '将来負担比率（分子）の構造'!L$53), NA())</f>
        <v>498637</v>
      </c>
      <c r="M67" s="157" t="e">
        <f>NA()</f>
        <v>#N/A</v>
      </c>
      <c r="N67" s="157" t="e">
        <f>NA()</f>
        <v>#N/A</v>
      </c>
      <c r="O67" s="157">
        <f>IF(ISNUMBER('将来負担比率（分子）の構造'!M$53), IF('将来負担比率（分子）の構造'!M$53 &lt; 0, 0, '将来負担比率（分子）の構造'!M$53), NA())</f>
        <v>503396</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10197</v>
      </c>
      <c r="C72" s="161">
        <f>基金残高に係る経年分析!G55</f>
        <v>8459</v>
      </c>
      <c r="D72" s="161">
        <f>基金残高に係る経年分析!H55</f>
        <v>8684</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9544</v>
      </c>
      <c r="C74" s="161">
        <f>基金残高に係る経年分析!G57</f>
        <v>4217</v>
      </c>
      <c r="D74" s="161">
        <f>基金残高に係る経年分析!H57</f>
        <v>3914</v>
      </c>
    </row>
  </sheetData>
  <sheetProtection algorithmName="SHA-512" hashValue="FHajyzvPq0ljpK4jWKrJUVfTqvraMMKBWSDcWQxfuQxAGDaw3vKvykl40diWe9NDa8T0GFN5qdkPU6KpDmb5OQ==" saltValue="EfS3fEUpka3CH+Sn/Wkqs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249905332</v>
      </c>
      <c r="S5" s="664"/>
      <c r="T5" s="664"/>
      <c r="U5" s="664"/>
      <c r="V5" s="664"/>
      <c r="W5" s="664"/>
      <c r="X5" s="664"/>
      <c r="Y5" s="689"/>
      <c r="Z5" s="702">
        <v>34.5</v>
      </c>
      <c r="AA5" s="702"/>
      <c r="AB5" s="702"/>
      <c r="AC5" s="702"/>
      <c r="AD5" s="703">
        <v>230979681</v>
      </c>
      <c r="AE5" s="703"/>
      <c r="AF5" s="703"/>
      <c r="AG5" s="703"/>
      <c r="AH5" s="703"/>
      <c r="AI5" s="703"/>
      <c r="AJ5" s="703"/>
      <c r="AK5" s="703"/>
      <c r="AL5" s="690">
        <v>63</v>
      </c>
      <c r="AM5" s="672"/>
      <c r="AN5" s="672"/>
      <c r="AO5" s="691"/>
      <c r="AP5" s="666" t="s">
        <v>216</v>
      </c>
      <c r="AQ5" s="667"/>
      <c r="AR5" s="667"/>
      <c r="AS5" s="667"/>
      <c r="AT5" s="667"/>
      <c r="AU5" s="667"/>
      <c r="AV5" s="667"/>
      <c r="AW5" s="667"/>
      <c r="AX5" s="667"/>
      <c r="AY5" s="667"/>
      <c r="AZ5" s="667"/>
      <c r="BA5" s="667"/>
      <c r="BB5" s="667"/>
      <c r="BC5" s="667"/>
      <c r="BD5" s="667"/>
      <c r="BE5" s="667"/>
      <c r="BF5" s="668"/>
      <c r="BG5" s="608">
        <v>223827136</v>
      </c>
      <c r="BH5" s="609"/>
      <c r="BI5" s="609"/>
      <c r="BJ5" s="609"/>
      <c r="BK5" s="609"/>
      <c r="BL5" s="609"/>
      <c r="BM5" s="609"/>
      <c r="BN5" s="610"/>
      <c r="BO5" s="646">
        <v>89.6</v>
      </c>
      <c r="BP5" s="646"/>
      <c r="BQ5" s="646"/>
      <c r="BR5" s="646"/>
      <c r="BS5" s="647">
        <v>5007654</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3433415</v>
      </c>
      <c r="S6" s="609"/>
      <c r="T6" s="609"/>
      <c r="U6" s="609"/>
      <c r="V6" s="609"/>
      <c r="W6" s="609"/>
      <c r="X6" s="609"/>
      <c r="Y6" s="610"/>
      <c r="Z6" s="646">
        <v>0.5</v>
      </c>
      <c r="AA6" s="646"/>
      <c r="AB6" s="646"/>
      <c r="AC6" s="646"/>
      <c r="AD6" s="647">
        <v>3433415</v>
      </c>
      <c r="AE6" s="647"/>
      <c r="AF6" s="647"/>
      <c r="AG6" s="647"/>
      <c r="AH6" s="647"/>
      <c r="AI6" s="647"/>
      <c r="AJ6" s="647"/>
      <c r="AK6" s="647"/>
      <c r="AL6" s="611">
        <v>0.9</v>
      </c>
      <c r="AM6" s="612"/>
      <c r="AN6" s="612"/>
      <c r="AO6" s="648"/>
      <c r="AP6" s="605" t="s">
        <v>221</v>
      </c>
      <c r="AQ6" s="606"/>
      <c r="AR6" s="606"/>
      <c r="AS6" s="606"/>
      <c r="AT6" s="606"/>
      <c r="AU6" s="606"/>
      <c r="AV6" s="606"/>
      <c r="AW6" s="606"/>
      <c r="AX6" s="606"/>
      <c r="AY6" s="606"/>
      <c r="AZ6" s="606"/>
      <c r="BA6" s="606"/>
      <c r="BB6" s="606"/>
      <c r="BC6" s="606"/>
      <c r="BD6" s="606"/>
      <c r="BE6" s="606"/>
      <c r="BF6" s="607"/>
      <c r="BG6" s="608">
        <v>223827136</v>
      </c>
      <c r="BH6" s="609"/>
      <c r="BI6" s="609"/>
      <c r="BJ6" s="609"/>
      <c r="BK6" s="609"/>
      <c r="BL6" s="609"/>
      <c r="BM6" s="609"/>
      <c r="BN6" s="610"/>
      <c r="BO6" s="646">
        <v>89.6</v>
      </c>
      <c r="BP6" s="646"/>
      <c r="BQ6" s="646"/>
      <c r="BR6" s="646"/>
      <c r="BS6" s="647">
        <v>5007654</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1587331</v>
      </c>
      <c r="CS6" s="609"/>
      <c r="CT6" s="609"/>
      <c r="CU6" s="609"/>
      <c r="CV6" s="609"/>
      <c r="CW6" s="609"/>
      <c r="CX6" s="609"/>
      <c r="CY6" s="610"/>
      <c r="CZ6" s="690">
        <v>0.2</v>
      </c>
      <c r="DA6" s="672"/>
      <c r="DB6" s="672"/>
      <c r="DC6" s="692"/>
      <c r="DD6" s="614" t="s">
        <v>122</v>
      </c>
      <c r="DE6" s="609"/>
      <c r="DF6" s="609"/>
      <c r="DG6" s="609"/>
      <c r="DH6" s="609"/>
      <c r="DI6" s="609"/>
      <c r="DJ6" s="609"/>
      <c r="DK6" s="609"/>
      <c r="DL6" s="609"/>
      <c r="DM6" s="609"/>
      <c r="DN6" s="609"/>
      <c r="DO6" s="609"/>
      <c r="DP6" s="610"/>
      <c r="DQ6" s="614">
        <v>1587318</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119783</v>
      </c>
      <c r="S7" s="609"/>
      <c r="T7" s="609"/>
      <c r="U7" s="609"/>
      <c r="V7" s="609"/>
      <c r="W7" s="609"/>
      <c r="X7" s="609"/>
      <c r="Y7" s="610"/>
      <c r="Z7" s="646">
        <v>0</v>
      </c>
      <c r="AA7" s="646"/>
      <c r="AB7" s="646"/>
      <c r="AC7" s="646"/>
      <c r="AD7" s="647">
        <v>119783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122036175</v>
      </c>
      <c r="BH7" s="609"/>
      <c r="BI7" s="609"/>
      <c r="BJ7" s="609"/>
      <c r="BK7" s="609"/>
      <c r="BL7" s="609"/>
      <c r="BM7" s="609"/>
      <c r="BN7" s="610"/>
      <c r="BO7" s="646">
        <v>48.8</v>
      </c>
      <c r="BP7" s="646"/>
      <c r="BQ7" s="646"/>
      <c r="BR7" s="646"/>
      <c r="BS7" s="647">
        <v>5007654</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39429462</v>
      </c>
      <c r="CS7" s="609"/>
      <c r="CT7" s="609"/>
      <c r="CU7" s="609"/>
      <c r="CV7" s="609"/>
      <c r="CW7" s="609"/>
      <c r="CX7" s="609"/>
      <c r="CY7" s="610"/>
      <c r="CZ7" s="646">
        <v>5.5</v>
      </c>
      <c r="DA7" s="646"/>
      <c r="DB7" s="646"/>
      <c r="DC7" s="646"/>
      <c r="DD7" s="614">
        <v>215284</v>
      </c>
      <c r="DE7" s="609"/>
      <c r="DF7" s="609"/>
      <c r="DG7" s="609"/>
      <c r="DH7" s="609"/>
      <c r="DI7" s="609"/>
      <c r="DJ7" s="609"/>
      <c r="DK7" s="609"/>
      <c r="DL7" s="609"/>
      <c r="DM7" s="609"/>
      <c r="DN7" s="609"/>
      <c r="DO7" s="609"/>
      <c r="DP7" s="610"/>
      <c r="DQ7" s="614">
        <v>33539900</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1760313</v>
      </c>
      <c r="S8" s="609"/>
      <c r="T8" s="609"/>
      <c r="U8" s="609"/>
      <c r="V8" s="609"/>
      <c r="W8" s="609"/>
      <c r="X8" s="609"/>
      <c r="Y8" s="610"/>
      <c r="Z8" s="646">
        <v>0.2</v>
      </c>
      <c r="AA8" s="646"/>
      <c r="AB8" s="646"/>
      <c r="AC8" s="646"/>
      <c r="AD8" s="647">
        <v>1760313</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1879155</v>
      </c>
      <c r="BH8" s="609"/>
      <c r="BI8" s="609"/>
      <c r="BJ8" s="609"/>
      <c r="BK8" s="609"/>
      <c r="BL8" s="609"/>
      <c r="BM8" s="609"/>
      <c r="BN8" s="610"/>
      <c r="BO8" s="646">
        <v>0.8</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270722625</v>
      </c>
      <c r="CS8" s="609"/>
      <c r="CT8" s="609"/>
      <c r="CU8" s="609"/>
      <c r="CV8" s="609"/>
      <c r="CW8" s="609"/>
      <c r="CX8" s="609"/>
      <c r="CY8" s="610"/>
      <c r="CZ8" s="646">
        <v>37.6</v>
      </c>
      <c r="DA8" s="646"/>
      <c r="DB8" s="646"/>
      <c r="DC8" s="646"/>
      <c r="DD8" s="614">
        <v>2217153</v>
      </c>
      <c r="DE8" s="609"/>
      <c r="DF8" s="609"/>
      <c r="DG8" s="609"/>
      <c r="DH8" s="609"/>
      <c r="DI8" s="609"/>
      <c r="DJ8" s="609"/>
      <c r="DK8" s="609"/>
      <c r="DL8" s="609"/>
      <c r="DM8" s="609"/>
      <c r="DN8" s="609"/>
      <c r="DO8" s="609"/>
      <c r="DP8" s="610"/>
      <c r="DQ8" s="614">
        <v>140944392</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2278299</v>
      </c>
      <c r="S9" s="609"/>
      <c r="T9" s="609"/>
      <c r="U9" s="609"/>
      <c r="V9" s="609"/>
      <c r="W9" s="609"/>
      <c r="X9" s="609"/>
      <c r="Y9" s="610"/>
      <c r="Z9" s="646">
        <v>0.3</v>
      </c>
      <c r="AA9" s="646"/>
      <c r="AB9" s="646"/>
      <c r="AC9" s="646"/>
      <c r="AD9" s="647">
        <v>2278299</v>
      </c>
      <c r="AE9" s="647"/>
      <c r="AF9" s="647"/>
      <c r="AG9" s="647"/>
      <c r="AH9" s="647"/>
      <c r="AI9" s="647"/>
      <c r="AJ9" s="647"/>
      <c r="AK9" s="647"/>
      <c r="AL9" s="611">
        <v>0.6</v>
      </c>
      <c r="AM9" s="612"/>
      <c r="AN9" s="612"/>
      <c r="AO9" s="648"/>
      <c r="AP9" s="605" t="s">
        <v>230</v>
      </c>
      <c r="AQ9" s="606"/>
      <c r="AR9" s="606"/>
      <c r="AS9" s="606"/>
      <c r="AT9" s="606"/>
      <c r="AU9" s="606"/>
      <c r="AV9" s="606"/>
      <c r="AW9" s="606"/>
      <c r="AX9" s="606"/>
      <c r="AY9" s="606"/>
      <c r="AZ9" s="606"/>
      <c r="BA9" s="606"/>
      <c r="BB9" s="606"/>
      <c r="BC9" s="606"/>
      <c r="BD9" s="606"/>
      <c r="BE9" s="606"/>
      <c r="BF9" s="607"/>
      <c r="BG9" s="608">
        <v>96623752</v>
      </c>
      <c r="BH9" s="609"/>
      <c r="BI9" s="609"/>
      <c r="BJ9" s="609"/>
      <c r="BK9" s="609"/>
      <c r="BL9" s="609"/>
      <c r="BM9" s="609"/>
      <c r="BN9" s="610"/>
      <c r="BO9" s="646">
        <v>38.700000000000003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72323173</v>
      </c>
      <c r="CS9" s="609"/>
      <c r="CT9" s="609"/>
      <c r="CU9" s="609"/>
      <c r="CV9" s="609"/>
      <c r="CW9" s="609"/>
      <c r="CX9" s="609"/>
      <c r="CY9" s="610"/>
      <c r="CZ9" s="646">
        <v>10</v>
      </c>
      <c r="DA9" s="646"/>
      <c r="DB9" s="646"/>
      <c r="DC9" s="646"/>
      <c r="DD9" s="614">
        <v>3907025</v>
      </c>
      <c r="DE9" s="609"/>
      <c r="DF9" s="609"/>
      <c r="DG9" s="609"/>
      <c r="DH9" s="609"/>
      <c r="DI9" s="609"/>
      <c r="DJ9" s="609"/>
      <c r="DK9" s="609"/>
      <c r="DL9" s="609"/>
      <c r="DM9" s="609"/>
      <c r="DN9" s="609"/>
      <c r="DO9" s="609"/>
      <c r="DP9" s="610"/>
      <c r="DQ9" s="614">
        <v>38264630</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v>276000</v>
      </c>
      <c r="S10" s="609"/>
      <c r="T10" s="609"/>
      <c r="U10" s="609"/>
      <c r="V10" s="609"/>
      <c r="W10" s="609"/>
      <c r="X10" s="609"/>
      <c r="Y10" s="610"/>
      <c r="Z10" s="646">
        <v>0</v>
      </c>
      <c r="AA10" s="646"/>
      <c r="AB10" s="646"/>
      <c r="AC10" s="646"/>
      <c r="AD10" s="647">
        <v>276000</v>
      </c>
      <c r="AE10" s="647"/>
      <c r="AF10" s="647"/>
      <c r="AG10" s="647"/>
      <c r="AH10" s="647"/>
      <c r="AI10" s="647"/>
      <c r="AJ10" s="647"/>
      <c r="AK10" s="647"/>
      <c r="AL10" s="611">
        <v>0.1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5195683</v>
      </c>
      <c r="BH10" s="609"/>
      <c r="BI10" s="609"/>
      <c r="BJ10" s="609"/>
      <c r="BK10" s="609"/>
      <c r="BL10" s="609"/>
      <c r="BM10" s="609"/>
      <c r="BN10" s="610"/>
      <c r="BO10" s="646">
        <v>2.1</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884641</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661156</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32137526</v>
      </c>
      <c r="S11" s="609"/>
      <c r="T11" s="609"/>
      <c r="U11" s="609"/>
      <c r="V11" s="609"/>
      <c r="W11" s="609"/>
      <c r="X11" s="609"/>
      <c r="Y11" s="610"/>
      <c r="Z11" s="611">
        <v>4.4000000000000004</v>
      </c>
      <c r="AA11" s="612"/>
      <c r="AB11" s="612"/>
      <c r="AC11" s="613"/>
      <c r="AD11" s="614">
        <v>32137526</v>
      </c>
      <c r="AE11" s="609"/>
      <c r="AF11" s="609"/>
      <c r="AG11" s="609"/>
      <c r="AH11" s="609"/>
      <c r="AI11" s="609"/>
      <c r="AJ11" s="609"/>
      <c r="AK11" s="610"/>
      <c r="AL11" s="611">
        <v>8.8000000000000007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18337585</v>
      </c>
      <c r="BH11" s="609"/>
      <c r="BI11" s="609"/>
      <c r="BJ11" s="609"/>
      <c r="BK11" s="609"/>
      <c r="BL11" s="609"/>
      <c r="BM11" s="609"/>
      <c r="BN11" s="610"/>
      <c r="BO11" s="646">
        <v>7.3</v>
      </c>
      <c r="BP11" s="646"/>
      <c r="BQ11" s="646"/>
      <c r="BR11" s="646"/>
      <c r="BS11" s="647">
        <v>5007654</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4767938</v>
      </c>
      <c r="CS11" s="609"/>
      <c r="CT11" s="609"/>
      <c r="CU11" s="609"/>
      <c r="CV11" s="609"/>
      <c r="CW11" s="609"/>
      <c r="CX11" s="609"/>
      <c r="CY11" s="610"/>
      <c r="CZ11" s="646">
        <v>0.7</v>
      </c>
      <c r="DA11" s="646"/>
      <c r="DB11" s="646"/>
      <c r="DC11" s="646"/>
      <c r="DD11" s="614">
        <v>1057219</v>
      </c>
      <c r="DE11" s="609"/>
      <c r="DF11" s="609"/>
      <c r="DG11" s="609"/>
      <c r="DH11" s="609"/>
      <c r="DI11" s="609"/>
      <c r="DJ11" s="609"/>
      <c r="DK11" s="609"/>
      <c r="DL11" s="609"/>
      <c r="DM11" s="609"/>
      <c r="DN11" s="609"/>
      <c r="DO11" s="609"/>
      <c r="DP11" s="610"/>
      <c r="DQ11" s="614">
        <v>4037043</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52747</v>
      </c>
      <c r="S12" s="609"/>
      <c r="T12" s="609"/>
      <c r="U12" s="609"/>
      <c r="V12" s="609"/>
      <c r="W12" s="609"/>
      <c r="X12" s="609"/>
      <c r="Y12" s="610"/>
      <c r="Z12" s="646">
        <v>0</v>
      </c>
      <c r="AA12" s="646"/>
      <c r="AB12" s="646"/>
      <c r="AC12" s="646"/>
      <c r="AD12" s="647">
        <v>52747</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91291330</v>
      </c>
      <c r="BH12" s="609"/>
      <c r="BI12" s="609"/>
      <c r="BJ12" s="609"/>
      <c r="BK12" s="609"/>
      <c r="BL12" s="609"/>
      <c r="BM12" s="609"/>
      <c r="BN12" s="610"/>
      <c r="BO12" s="646">
        <v>36.5</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13287858</v>
      </c>
      <c r="CS12" s="609"/>
      <c r="CT12" s="609"/>
      <c r="CU12" s="609"/>
      <c r="CV12" s="609"/>
      <c r="CW12" s="609"/>
      <c r="CX12" s="609"/>
      <c r="CY12" s="610"/>
      <c r="CZ12" s="646">
        <v>1.8</v>
      </c>
      <c r="DA12" s="646"/>
      <c r="DB12" s="646"/>
      <c r="DC12" s="646"/>
      <c r="DD12" s="614">
        <v>271831</v>
      </c>
      <c r="DE12" s="609"/>
      <c r="DF12" s="609"/>
      <c r="DG12" s="609"/>
      <c r="DH12" s="609"/>
      <c r="DI12" s="609"/>
      <c r="DJ12" s="609"/>
      <c r="DK12" s="609"/>
      <c r="DL12" s="609"/>
      <c r="DM12" s="609"/>
      <c r="DN12" s="609"/>
      <c r="DO12" s="609"/>
      <c r="DP12" s="610"/>
      <c r="DQ12" s="614">
        <v>4703495</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90772723</v>
      </c>
      <c r="BH13" s="609"/>
      <c r="BI13" s="609"/>
      <c r="BJ13" s="609"/>
      <c r="BK13" s="609"/>
      <c r="BL13" s="609"/>
      <c r="BM13" s="609"/>
      <c r="BN13" s="610"/>
      <c r="BO13" s="646">
        <v>36.299999999999997</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102888642</v>
      </c>
      <c r="CS13" s="609"/>
      <c r="CT13" s="609"/>
      <c r="CU13" s="609"/>
      <c r="CV13" s="609"/>
      <c r="CW13" s="609"/>
      <c r="CX13" s="609"/>
      <c r="CY13" s="610"/>
      <c r="CZ13" s="646">
        <v>14.3</v>
      </c>
      <c r="DA13" s="646"/>
      <c r="DB13" s="646"/>
      <c r="DC13" s="646"/>
      <c r="DD13" s="614">
        <v>45735197</v>
      </c>
      <c r="DE13" s="609"/>
      <c r="DF13" s="609"/>
      <c r="DG13" s="609"/>
      <c r="DH13" s="609"/>
      <c r="DI13" s="609"/>
      <c r="DJ13" s="609"/>
      <c r="DK13" s="609"/>
      <c r="DL13" s="609"/>
      <c r="DM13" s="609"/>
      <c r="DN13" s="609"/>
      <c r="DO13" s="609"/>
      <c r="DP13" s="610"/>
      <c r="DQ13" s="614">
        <v>38227590</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5184176</v>
      </c>
      <c r="S14" s="609"/>
      <c r="T14" s="609"/>
      <c r="U14" s="609"/>
      <c r="V14" s="609"/>
      <c r="W14" s="609"/>
      <c r="X14" s="609"/>
      <c r="Y14" s="610"/>
      <c r="Z14" s="646">
        <v>0.7</v>
      </c>
      <c r="AA14" s="646"/>
      <c r="AB14" s="646"/>
      <c r="AC14" s="646"/>
      <c r="AD14" s="647">
        <v>5184176</v>
      </c>
      <c r="AE14" s="647"/>
      <c r="AF14" s="647"/>
      <c r="AG14" s="647"/>
      <c r="AH14" s="647"/>
      <c r="AI14" s="647"/>
      <c r="AJ14" s="647"/>
      <c r="AK14" s="647"/>
      <c r="AL14" s="611">
        <v>1.4</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2673841</v>
      </c>
      <c r="BH14" s="609"/>
      <c r="BI14" s="609"/>
      <c r="BJ14" s="609"/>
      <c r="BK14" s="609"/>
      <c r="BL14" s="609"/>
      <c r="BM14" s="609"/>
      <c r="BN14" s="610"/>
      <c r="BO14" s="646">
        <v>1.1000000000000001</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14568245</v>
      </c>
      <c r="CS14" s="609"/>
      <c r="CT14" s="609"/>
      <c r="CU14" s="609"/>
      <c r="CV14" s="609"/>
      <c r="CW14" s="609"/>
      <c r="CX14" s="609"/>
      <c r="CY14" s="610"/>
      <c r="CZ14" s="646">
        <v>2</v>
      </c>
      <c r="DA14" s="646"/>
      <c r="DB14" s="646"/>
      <c r="DC14" s="646"/>
      <c r="DD14" s="614">
        <v>951306</v>
      </c>
      <c r="DE14" s="609"/>
      <c r="DF14" s="609"/>
      <c r="DG14" s="609"/>
      <c r="DH14" s="609"/>
      <c r="DI14" s="609"/>
      <c r="DJ14" s="609"/>
      <c r="DK14" s="609"/>
      <c r="DL14" s="609"/>
      <c r="DM14" s="609"/>
      <c r="DN14" s="609"/>
      <c r="DO14" s="609"/>
      <c r="DP14" s="610"/>
      <c r="DQ14" s="614">
        <v>12464601</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702042</v>
      </c>
      <c r="S15" s="609"/>
      <c r="T15" s="609"/>
      <c r="U15" s="609"/>
      <c r="V15" s="609"/>
      <c r="W15" s="609"/>
      <c r="X15" s="609"/>
      <c r="Y15" s="610"/>
      <c r="Z15" s="646">
        <v>0.1</v>
      </c>
      <c r="AA15" s="646"/>
      <c r="AB15" s="646"/>
      <c r="AC15" s="646"/>
      <c r="AD15" s="647">
        <v>702042</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7825790</v>
      </c>
      <c r="BH15" s="609"/>
      <c r="BI15" s="609"/>
      <c r="BJ15" s="609"/>
      <c r="BK15" s="609"/>
      <c r="BL15" s="609"/>
      <c r="BM15" s="609"/>
      <c r="BN15" s="610"/>
      <c r="BO15" s="646">
        <v>3.1</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128460480</v>
      </c>
      <c r="CS15" s="609"/>
      <c r="CT15" s="609"/>
      <c r="CU15" s="609"/>
      <c r="CV15" s="609"/>
      <c r="CW15" s="609"/>
      <c r="CX15" s="609"/>
      <c r="CY15" s="610"/>
      <c r="CZ15" s="646">
        <v>17.8</v>
      </c>
      <c r="DA15" s="646"/>
      <c r="DB15" s="646"/>
      <c r="DC15" s="646"/>
      <c r="DD15" s="614">
        <v>19390462</v>
      </c>
      <c r="DE15" s="609"/>
      <c r="DF15" s="609"/>
      <c r="DG15" s="609"/>
      <c r="DH15" s="609"/>
      <c r="DI15" s="609"/>
      <c r="DJ15" s="609"/>
      <c r="DK15" s="609"/>
      <c r="DL15" s="609"/>
      <c r="DM15" s="609"/>
      <c r="DN15" s="609"/>
      <c r="DO15" s="609"/>
      <c r="DP15" s="610"/>
      <c r="DQ15" s="614">
        <v>90427742</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3903916</v>
      </c>
      <c r="S16" s="609"/>
      <c r="T16" s="609"/>
      <c r="U16" s="609"/>
      <c r="V16" s="609"/>
      <c r="W16" s="609"/>
      <c r="X16" s="609"/>
      <c r="Y16" s="610"/>
      <c r="Z16" s="646">
        <v>0.5</v>
      </c>
      <c r="AA16" s="646"/>
      <c r="AB16" s="646"/>
      <c r="AC16" s="646"/>
      <c r="AD16" s="647">
        <v>3903916</v>
      </c>
      <c r="AE16" s="647"/>
      <c r="AF16" s="647"/>
      <c r="AG16" s="647"/>
      <c r="AH16" s="647"/>
      <c r="AI16" s="647"/>
      <c r="AJ16" s="647"/>
      <c r="AK16" s="647"/>
      <c r="AL16" s="611">
        <v>1.1000000000000001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368291</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123075</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9026337</v>
      </c>
      <c r="S17" s="609"/>
      <c r="T17" s="609"/>
      <c r="U17" s="609"/>
      <c r="V17" s="609"/>
      <c r="W17" s="609"/>
      <c r="X17" s="609"/>
      <c r="Y17" s="610"/>
      <c r="Z17" s="646">
        <v>1.2</v>
      </c>
      <c r="AA17" s="646"/>
      <c r="AB17" s="646"/>
      <c r="AC17" s="646"/>
      <c r="AD17" s="647">
        <v>9026337</v>
      </c>
      <c r="AE17" s="647"/>
      <c r="AF17" s="647"/>
      <c r="AG17" s="647"/>
      <c r="AH17" s="647"/>
      <c r="AI17" s="647"/>
      <c r="AJ17" s="647"/>
      <c r="AK17" s="647"/>
      <c r="AL17" s="611">
        <v>2.5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71378230</v>
      </c>
      <c r="CS17" s="609"/>
      <c r="CT17" s="609"/>
      <c r="CU17" s="609"/>
      <c r="CV17" s="609"/>
      <c r="CW17" s="609"/>
      <c r="CX17" s="609"/>
      <c r="CY17" s="610"/>
      <c r="CZ17" s="646">
        <v>9.9</v>
      </c>
      <c r="DA17" s="646"/>
      <c r="DB17" s="646"/>
      <c r="DC17" s="646"/>
      <c r="DD17" s="614" t="s">
        <v>122</v>
      </c>
      <c r="DE17" s="609"/>
      <c r="DF17" s="609"/>
      <c r="DG17" s="609"/>
      <c r="DH17" s="609"/>
      <c r="DI17" s="609"/>
      <c r="DJ17" s="609"/>
      <c r="DK17" s="609"/>
      <c r="DL17" s="609"/>
      <c r="DM17" s="609"/>
      <c r="DN17" s="609"/>
      <c r="DO17" s="609"/>
      <c r="DP17" s="610"/>
      <c r="DQ17" s="614">
        <v>63092232</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1666415</v>
      </c>
      <c r="S18" s="609"/>
      <c r="T18" s="609"/>
      <c r="U18" s="609"/>
      <c r="V18" s="609"/>
      <c r="W18" s="609"/>
      <c r="X18" s="609"/>
      <c r="Y18" s="610"/>
      <c r="Z18" s="646">
        <v>0.2</v>
      </c>
      <c r="AA18" s="646"/>
      <c r="AB18" s="646"/>
      <c r="AC18" s="646"/>
      <c r="AD18" s="647">
        <v>1666415</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7291788</v>
      </c>
      <c r="S19" s="609"/>
      <c r="T19" s="609"/>
      <c r="U19" s="609"/>
      <c r="V19" s="609"/>
      <c r="W19" s="609"/>
      <c r="X19" s="609"/>
      <c r="Y19" s="610"/>
      <c r="Z19" s="646">
        <v>1</v>
      </c>
      <c r="AA19" s="646"/>
      <c r="AB19" s="646"/>
      <c r="AC19" s="646"/>
      <c r="AD19" s="647">
        <v>7291788</v>
      </c>
      <c r="AE19" s="647"/>
      <c r="AF19" s="647"/>
      <c r="AG19" s="647"/>
      <c r="AH19" s="647"/>
      <c r="AI19" s="647"/>
      <c r="AJ19" s="647"/>
      <c r="AK19" s="647"/>
      <c r="AL19" s="611">
        <v>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26078196</v>
      </c>
      <c r="BH19" s="609"/>
      <c r="BI19" s="609"/>
      <c r="BJ19" s="609"/>
      <c r="BK19" s="609"/>
      <c r="BL19" s="609"/>
      <c r="BM19" s="609"/>
      <c r="BN19" s="610"/>
      <c r="BO19" s="646">
        <v>10.4</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68134</v>
      </c>
      <c r="S20" s="609"/>
      <c r="T20" s="609"/>
      <c r="U20" s="609"/>
      <c r="V20" s="609"/>
      <c r="W20" s="609"/>
      <c r="X20" s="609"/>
      <c r="Y20" s="610"/>
      <c r="Z20" s="646">
        <v>0</v>
      </c>
      <c r="AA20" s="646"/>
      <c r="AB20" s="646"/>
      <c r="AC20" s="646"/>
      <c r="AD20" s="647">
        <v>68134</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26078196</v>
      </c>
      <c r="BH20" s="609"/>
      <c r="BI20" s="609"/>
      <c r="BJ20" s="609"/>
      <c r="BK20" s="609"/>
      <c r="BL20" s="609"/>
      <c r="BM20" s="609"/>
      <c r="BN20" s="610"/>
      <c r="BO20" s="646">
        <v>10.4</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720666916</v>
      </c>
      <c r="CS20" s="609"/>
      <c r="CT20" s="609"/>
      <c r="CU20" s="609"/>
      <c r="CV20" s="609"/>
      <c r="CW20" s="609"/>
      <c r="CX20" s="609"/>
      <c r="CY20" s="610"/>
      <c r="CZ20" s="646">
        <v>100</v>
      </c>
      <c r="DA20" s="646"/>
      <c r="DB20" s="646"/>
      <c r="DC20" s="646"/>
      <c r="DD20" s="614">
        <v>73745477</v>
      </c>
      <c r="DE20" s="609"/>
      <c r="DF20" s="609"/>
      <c r="DG20" s="609"/>
      <c r="DH20" s="609"/>
      <c r="DI20" s="609"/>
      <c r="DJ20" s="609"/>
      <c r="DK20" s="609"/>
      <c r="DL20" s="609"/>
      <c r="DM20" s="609"/>
      <c r="DN20" s="609"/>
      <c r="DO20" s="609"/>
      <c r="DP20" s="610"/>
      <c r="DQ20" s="614">
        <v>428073174</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77666296</v>
      </c>
      <c r="S21" s="609"/>
      <c r="T21" s="609"/>
      <c r="U21" s="609"/>
      <c r="V21" s="609"/>
      <c r="W21" s="609"/>
      <c r="X21" s="609"/>
      <c r="Y21" s="610"/>
      <c r="Z21" s="646">
        <v>10.7</v>
      </c>
      <c r="AA21" s="646"/>
      <c r="AB21" s="646"/>
      <c r="AC21" s="646"/>
      <c r="AD21" s="647">
        <v>75011440</v>
      </c>
      <c r="AE21" s="647"/>
      <c r="AF21" s="647"/>
      <c r="AG21" s="647"/>
      <c r="AH21" s="647"/>
      <c r="AI21" s="647"/>
      <c r="AJ21" s="647"/>
      <c r="AK21" s="647"/>
      <c r="AL21" s="611">
        <v>20.5</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77542</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75011440</v>
      </c>
      <c r="S22" s="609"/>
      <c r="T22" s="609"/>
      <c r="U22" s="609"/>
      <c r="V22" s="609"/>
      <c r="W22" s="609"/>
      <c r="X22" s="609"/>
      <c r="Y22" s="610"/>
      <c r="Z22" s="646">
        <v>10.4</v>
      </c>
      <c r="AA22" s="646"/>
      <c r="AB22" s="646"/>
      <c r="AC22" s="646"/>
      <c r="AD22" s="647">
        <v>75011440</v>
      </c>
      <c r="AE22" s="647"/>
      <c r="AF22" s="647"/>
      <c r="AG22" s="647"/>
      <c r="AH22" s="647"/>
      <c r="AI22" s="647"/>
      <c r="AJ22" s="647"/>
      <c r="AK22" s="647"/>
      <c r="AL22" s="611">
        <v>20.5</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v>7075003</v>
      </c>
      <c r="BH22" s="609"/>
      <c r="BI22" s="609"/>
      <c r="BJ22" s="609"/>
      <c r="BK22" s="609"/>
      <c r="BL22" s="609"/>
      <c r="BM22" s="609"/>
      <c r="BN22" s="610"/>
      <c r="BO22" s="646">
        <v>2.8</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2654807</v>
      </c>
      <c r="S23" s="609"/>
      <c r="T23" s="609"/>
      <c r="U23" s="609"/>
      <c r="V23" s="609"/>
      <c r="W23" s="609"/>
      <c r="X23" s="609"/>
      <c r="Y23" s="610"/>
      <c r="Z23" s="646">
        <v>0.4</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18925651</v>
      </c>
      <c r="BH23" s="609"/>
      <c r="BI23" s="609"/>
      <c r="BJ23" s="609"/>
      <c r="BK23" s="609"/>
      <c r="BL23" s="609"/>
      <c r="BM23" s="609"/>
      <c r="BN23" s="610"/>
      <c r="BO23" s="646">
        <v>7.6</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49</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421840515</v>
      </c>
      <c r="CS24" s="664"/>
      <c r="CT24" s="664"/>
      <c r="CU24" s="664"/>
      <c r="CV24" s="664"/>
      <c r="CW24" s="664"/>
      <c r="CX24" s="664"/>
      <c r="CY24" s="689"/>
      <c r="CZ24" s="690">
        <v>58.5</v>
      </c>
      <c r="DA24" s="672"/>
      <c r="DB24" s="672"/>
      <c r="DC24" s="692"/>
      <c r="DD24" s="688">
        <v>259506923</v>
      </c>
      <c r="DE24" s="664"/>
      <c r="DF24" s="664"/>
      <c r="DG24" s="664"/>
      <c r="DH24" s="664"/>
      <c r="DI24" s="664"/>
      <c r="DJ24" s="664"/>
      <c r="DK24" s="689"/>
      <c r="DL24" s="688">
        <v>242767790</v>
      </c>
      <c r="DM24" s="664"/>
      <c r="DN24" s="664"/>
      <c r="DO24" s="664"/>
      <c r="DP24" s="664"/>
      <c r="DQ24" s="664"/>
      <c r="DR24" s="664"/>
      <c r="DS24" s="664"/>
      <c r="DT24" s="664"/>
      <c r="DU24" s="664"/>
      <c r="DV24" s="689"/>
      <c r="DW24" s="690">
        <v>64.900000000000006</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386446182</v>
      </c>
      <c r="S25" s="609"/>
      <c r="T25" s="609"/>
      <c r="U25" s="609"/>
      <c r="V25" s="609"/>
      <c r="W25" s="609"/>
      <c r="X25" s="609"/>
      <c r="Y25" s="610"/>
      <c r="Z25" s="646">
        <v>53.3</v>
      </c>
      <c r="AA25" s="646"/>
      <c r="AB25" s="646"/>
      <c r="AC25" s="646"/>
      <c r="AD25" s="647">
        <v>364865675</v>
      </c>
      <c r="AE25" s="647"/>
      <c r="AF25" s="647"/>
      <c r="AG25" s="647"/>
      <c r="AH25" s="647"/>
      <c r="AI25" s="647"/>
      <c r="AJ25" s="647"/>
      <c r="AK25" s="647"/>
      <c r="AL25" s="611">
        <v>99.5</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149328386</v>
      </c>
      <c r="CS25" s="621"/>
      <c r="CT25" s="621"/>
      <c r="CU25" s="621"/>
      <c r="CV25" s="621"/>
      <c r="CW25" s="621"/>
      <c r="CX25" s="621"/>
      <c r="CY25" s="622"/>
      <c r="CZ25" s="611">
        <v>20.7</v>
      </c>
      <c r="DA25" s="623"/>
      <c r="DB25" s="623"/>
      <c r="DC25" s="624"/>
      <c r="DD25" s="614">
        <v>127398046</v>
      </c>
      <c r="DE25" s="621"/>
      <c r="DF25" s="621"/>
      <c r="DG25" s="621"/>
      <c r="DH25" s="621"/>
      <c r="DI25" s="621"/>
      <c r="DJ25" s="621"/>
      <c r="DK25" s="622"/>
      <c r="DL25" s="614">
        <v>125543793</v>
      </c>
      <c r="DM25" s="621"/>
      <c r="DN25" s="621"/>
      <c r="DO25" s="621"/>
      <c r="DP25" s="621"/>
      <c r="DQ25" s="621"/>
      <c r="DR25" s="621"/>
      <c r="DS25" s="621"/>
      <c r="DT25" s="621"/>
      <c r="DU25" s="621"/>
      <c r="DV25" s="622"/>
      <c r="DW25" s="611">
        <v>33.6</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220785</v>
      </c>
      <c r="S26" s="609"/>
      <c r="T26" s="609"/>
      <c r="U26" s="609"/>
      <c r="V26" s="609"/>
      <c r="W26" s="609"/>
      <c r="X26" s="609"/>
      <c r="Y26" s="610"/>
      <c r="Z26" s="646">
        <v>0</v>
      </c>
      <c r="AA26" s="646"/>
      <c r="AB26" s="646"/>
      <c r="AC26" s="646"/>
      <c r="AD26" s="647">
        <v>220785</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101507107</v>
      </c>
      <c r="CS26" s="609"/>
      <c r="CT26" s="609"/>
      <c r="CU26" s="609"/>
      <c r="CV26" s="609"/>
      <c r="CW26" s="609"/>
      <c r="CX26" s="609"/>
      <c r="CY26" s="610"/>
      <c r="CZ26" s="611">
        <v>14.1</v>
      </c>
      <c r="DA26" s="623"/>
      <c r="DB26" s="623"/>
      <c r="DC26" s="624"/>
      <c r="DD26" s="614">
        <v>81427081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8113155</v>
      </c>
      <c r="S27" s="609"/>
      <c r="T27" s="609"/>
      <c r="U27" s="609"/>
      <c r="V27" s="609"/>
      <c r="W27" s="609"/>
      <c r="X27" s="609"/>
      <c r="Y27" s="610"/>
      <c r="Z27" s="646">
        <v>1.1000000000000001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249905332</v>
      </c>
      <c r="BH27" s="609"/>
      <c r="BI27" s="609"/>
      <c r="BJ27" s="609"/>
      <c r="BK27" s="609"/>
      <c r="BL27" s="609"/>
      <c r="BM27" s="609"/>
      <c r="BN27" s="610"/>
      <c r="BO27" s="646">
        <v>100</v>
      </c>
      <c r="BP27" s="646"/>
      <c r="BQ27" s="646"/>
      <c r="BR27" s="646"/>
      <c r="BS27" s="647">
        <v>5007654</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201247487</v>
      </c>
      <c r="CS27" s="621"/>
      <c r="CT27" s="621"/>
      <c r="CU27" s="621"/>
      <c r="CV27" s="621"/>
      <c r="CW27" s="621"/>
      <c r="CX27" s="621"/>
      <c r="CY27" s="622"/>
      <c r="CZ27" s="611">
        <v>27.9</v>
      </c>
      <c r="DA27" s="623"/>
      <c r="DB27" s="623"/>
      <c r="DC27" s="624"/>
      <c r="DD27" s="614">
        <v>69130233</v>
      </c>
      <c r="DE27" s="621"/>
      <c r="DF27" s="621"/>
      <c r="DG27" s="621"/>
      <c r="DH27" s="621"/>
      <c r="DI27" s="621"/>
      <c r="DJ27" s="621"/>
      <c r="DK27" s="622"/>
      <c r="DL27" s="614">
        <v>54544430</v>
      </c>
      <c r="DM27" s="621"/>
      <c r="DN27" s="621"/>
      <c r="DO27" s="621"/>
      <c r="DP27" s="621"/>
      <c r="DQ27" s="621"/>
      <c r="DR27" s="621"/>
      <c r="DS27" s="621"/>
      <c r="DT27" s="621"/>
      <c r="DU27" s="621"/>
      <c r="DV27" s="622"/>
      <c r="DW27" s="611">
        <v>14.6</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7502888</v>
      </c>
      <c r="S28" s="609"/>
      <c r="T28" s="609"/>
      <c r="U28" s="609"/>
      <c r="V28" s="609"/>
      <c r="W28" s="609"/>
      <c r="X28" s="609"/>
      <c r="Y28" s="610"/>
      <c r="Z28" s="646">
        <v>1</v>
      </c>
      <c r="AA28" s="646"/>
      <c r="AB28" s="646"/>
      <c r="AC28" s="646"/>
      <c r="AD28" s="647">
        <v>1191549</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71264642</v>
      </c>
      <c r="CS28" s="609"/>
      <c r="CT28" s="609"/>
      <c r="CU28" s="609"/>
      <c r="CV28" s="609"/>
      <c r="CW28" s="609"/>
      <c r="CX28" s="609"/>
      <c r="CY28" s="610"/>
      <c r="CZ28" s="611">
        <v>9.9</v>
      </c>
      <c r="DA28" s="623"/>
      <c r="DB28" s="623"/>
      <c r="DC28" s="624"/>
      <c r="DD28" s="614">
        <v>62978644</v>
      </c>
      <c r="DE28" s="609"/>
      <c r="DF28" s="609"/>
      <c r="DG28" s="609"/>
      <c r="DH28" s="609"/>
      <c r="DI28" s="609"/>
      <c r="DJ28" s="609"/>
      <c r="DK28" s="610"/>
      <c r="DL28" s="614">
        <v>62679567</v>
      </c>
      <c r="DM28" s="609"/>
      <c r="DN28" s="609"/>
      <c r="DO28" s="609"/>
      <c r="DP28" s="609"/>
      <c r="DQ28" s="609"/>
      <c r="DR28" s="609"/>
      <c r="DS28" s="609"/>
      <c r="DT28" s="609"/>
      <c r="DU28" s="609"/>
      <c r="DV28" s="610"/>
      <c r="DW28" s="611">
        <v>16.8</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3233252</v>
      </c>
      <c r="S29" s="609"/>
      <c r="T29" s="609"/>
      <c r="U29" s="609"/>
      <c r="V29" s="609"/>
      <c r="W29" s="609"/>
      <c r="X29" s="609"/>
      <c r="Y29" s="610"/>
      <c r="Z29" s="646">
        <v>0.4</v>
      </c>
      <c r="AA29" s="646"/>
      <c r="AB29" s="646"/>
      <c r="AC29" s="646"/>
      <c r="AD29" s="647">
        <v>3700</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71148189</v>
      </c>
      <c r="CS29" s="621"/>
      <c r="CT29" s="621"/>
      <c r="CU29" s="621"/>
      <c r="CV29" s="621"/>
      <c r="CW29" s="621"/>
      <c r="CX29" s="621"/>
      <c r="CY29" s="622"/>
      <c r="CZ29" s="611">
        <v>9.9</v>
      </c>
      <c r="DA29" s="623"/>
      <c r="DB29" s="623"/>
      <c r="DC29" s="624"/>
      <c r="DD29" s="614">
        <v>62862191</v>
      </c>
      <c r="DE29" s="621"/>
      <c r="DF29" s="621"/>
      <c r="DG29" s="621"/>
      <c r="DH29" s="621"/>
      <c r="DI29" s="621"/>
      <c r="DJ29" s="621"/>
      <c r="DK29" s="622"/>
      <c r="DL29" s="614">
        <v>62563114</v>
      </c>
      <c r="DM29" s="621"/>
      <c r="DN29" s="621"/>
      <c r="DO29" s="621"/>
      <c r="DP29" s="621"/>
      <c r="DQ29" s="621"/>
      <c r="DR29" s="621"/>
      <c r="DS29" s="621"/>
      <c r="DT29" s="621"/>
      <c r="DU29" s="621"/>
      <c r="DV29" s="622"/>
      <c r="DW29" s="611">
        <v>16.7</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167850985</v>
      </c>
      <c r="S30" s="609"/>
      <c r="T30" s="609"/>
      <c r="U30" s="609"/>
      <c r="V30" s="609"/>
      <c r="W30" s="609"/>
      <c r="X30" s="609"/>
      <c r="Y30" s="610"/>
      <c r="Z30" s="646">
        <v>23.2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66294344</v>
      </c>
      <c r="CS30" s="609"/>
      <c r="CT30" s="609"/>
      <c r="CU30" s="609"/>
      <c r="CV30" s="609"/>
      <c r="CW30" s="609"/>
      <c r="CX30" s="609"/>
      <c r="CY30" s="610"/>
      <c r="CZ30" s="611">
        <v>9.1999999999999993</v>
      </c>
      <c r="DA30" s="623"/>
      <c r="DB30" s="623"/>
      <c r="DC30" s="624"/>
      <c r="DD30" s="614">
        <v>59142536</v>
      </c>
      <c r="DE30" s="609"/>
      <c r="DF30" s="609"/>
      <c r="DG30" s="609"/>
      <c r="DH30" s="609"/>
      <c r="DI30" s="609"/>
      <c r="DJ30" s="609"/>
      <c r="DK30" s="610"/>
      <c r="DL30" s="614">
        <v>59021577</v>
      </c>
      <c r="DM30" s="609"/>
      <c r="DN30" s="609"/>
      <c r="DO30" s="609"/>
      <c r="DP30" s="609"/>
      <c r="DQ30" s="609"/>
      <c r="DR30" s="609"/>
      <c r="DS30" s="609"/>
      <c r="DT30" s="609"/>
      <c r="DU30" s="609"/>
      <c r="DV30" s="610"/>
      <c r="DW30" s="611">
        <v>15.8</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33131</v>
      </c>
      <c r="S31" s="609"/>
      <c r="T31" s="609"/>
      <c r="U31" s="609"/>
      <c r="V31" s="609"/>
      <c r="W31" s="609"/>
      <c r="X31" s="609"/>
      <c r="Y31" s="610"/>
      <c r="Z31" s="646">
        <v>0</v>
      </c>
      <c r="AA31" s="646"/>
      <c r="AB31" s="646"/>
      <c r="AC31" s="646"/>
      <c r="AD31" s="647">
        <v>33131</v>
      </c>
      <c r="AE31" s="647"/>
      <c r="AF31" s="647"/>
      <c r="AG31" s="647"/>
      <c r="AH31" s="647"/>
      <c r="AI31" s="647"/>
      <c r="AJ31" s="647"/>
      <c r="AK31" s="647"/>
      <c r="AL31" s="611">
        <v>0</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99.6</v>
      </c>
      <c r="BH31" s="671"/>
      <c r="BI31" s="671"/>
      <c r="BJ31" s="671"/>
      <c r="BK31" s="671"/>
      <c r="BL31" s="671"/>
      <c r="BM31" s="672">
        <v>98.9</v>
      </c>
      <c r="BN31" s="671"/>
      <c r="BO31" s="671"/>
      <c r="BP31" s="671"/>
      <c r="BQ31" s="673"/>
      <c r="BR31" s="670">
        <v>99.6</v>
      </c>
      <c r="BS31" s="671"/>
      <c r="BT31" s="671"/>
      <c r="BU31" s="671"/>
      <c r="BV31" s="671"/>
      <c r="BW31" s="671"/>
      <c r="BX31" s="672">
        <v>98.8</v>
      </c>
      <c r="BY31" s="671"/>
      <c r="BZ31" s="671"/>
      <c r="CA31" s="671"/>
      <c r="CB31" s="673"/>
      <c r="CD31" s="629"/>
      <c r="CE31" s="630"/>
      <c r="CF31" s="605" t="s">
        <v>300</v>
      </c>
      <c r="CG31" s="606"/>
      <c r="CH31" s="606"/>
      <c r="CI31" s="606"/>
      <c r="CJ31" s="606"/>
      <c r="CK31" s="606"/>
      <c r="CL31" s="606"/>
      <c r="CM31" s="606"/>
      <c r="CN31" s="606"/>
      <c r="CO31" s="606"/>
      <c r="CP31" s="606"/>
      <c r="CQ31" s="607"/>
      <c r="CR31" s="608">
        <v>4853845</v>
      </c>
      <c r="CS31" s="621"/>
      <c r="CT31" s="621"/>
      <c r="CU31" s="621"/>
      <c r="CV31" s="621"/>
      <c r="CW31" s="621"/>
      <c r="CX31" s="621"/>
      <c r="CY31" s="622"/>
      <c r="CZ31" s="611">
        <v>0.7</v>
      </c>
      <c r="DA31" s="623"/>
      <c r="DB31" s="623"/>
      <c r="DC31" s="624"/>
      <c r="DD31" s="614">
        <v>3719655</v>
      </c>
      <c r="DE31" s="621"/>
      <c r="DF31" s="621"/>
      <c r="DG31" s="621"/>
      <c r="DH31" s="621"/>
      <c r="DI31" s="621"/>
      <c r="DJ31" s="621"/>
      <c r="DK31" s="622"/>
      <c r="DL31" s="614">
        <v>3541537</v>
      </c>
      <c r="DM31" s="621"/>
      <c r="DN31" s="621"/>
      <c r="DO31" s="621"/>
      <c r="DP31" s="621"/>
      <c r="DQ31" s="621"/>
      <c r="DR31" s="621"/>
      <c r="DS31" s="621"/>
      <c r="DT31" s="621"/>
      <c r="DU31" s="621"/>
      <c r="DV31" s="622"/>
      <c r="DW31" s="611">
        <v>0.9</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36416901</v>
      </c>
      <c r="S32" s="609"/>
      <c r="T32" s="609"/>
      <c r="U32" s="609"/>
      <c r="V32" s="609"/>
      <c r="W32" s="609"/>
      <c r="X32" s="609"/>
      <c r="Y32" s="610"/>
      <c r="Z32" s="646">
        <v>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99.3</v>
      </c>
      <c r="BH32" s="621"/>
      <c r="BI32" s="621"/>
      <c r="BJ32" s="621"/>
      <c r="BK32" s="621"/>
      <c r="BL32" s="621"/>
      <c r="BM32" s="612">
        <v>98.2</v>
      </c>
      <c r="BN32" s="621"/>
      <c r="BO32" s="621"/>
      <c r="BP32" s="621"/>
      <c r="BQ32" s="644"/>
      <c r="BR32" s="674">
        <v>99.3</v>
      </c>
      <c r="BS32" s="621"/>
      <c r="BT32" s="621"/>
      <c r="BU32" s="621"/>
      <c r="BV32" s="621"/>
      <c r="BW32" s="621"/>
      <c r="BX32" s="612">
        <v>98.1</v>
      </c>
      <c r="BY32" s="621"/>
      <c r="BZ32" s="621"/>
      <c r="CA32" s="621"/>
      <c r="CB32" s="644"/>
      <c r="CD32" s="631"/>
      <c r="CE32" s="632"/>
      <c r="CF32" s="605" t="s">
        <v>304</v>
      </c>
      <c r="CG32" s="606"/>
      <c r="CH32" s="606"/>
      <c r="CI32" s="606"/>
      <c r="CJ32" s="606"/>
      <c r="CK32" s="606"/>
      <c r="CL32" s="606"/>
      <c r="CM32" s="606"/>
      <c r="CN32" s="606"/>
      <c r="CO32" s="606"/>
      <c r="CP32" s="606"/>
      <c r="CQ32" s="607"/>
      <c r="CR32" s="608">
        <v>116453</v>
      </c>
      <c r="CS32" s="609"/>
      <c r="CT32" s="609"/>
      <c r="CU32" s="609"/>
      <c r="CV32" s="609"/>
      <c r="CW32" s="609"/>
      <c r="CX32" s="609"/>
      <c r="CY32" s="610"/>
      <c r="CZ32" s="611">
        <v>0</v>
      </c>
      <c r="DA32" s="623"/>
      <c r="DB32" s="623"/>
      <c r="DC32" s="624"/>
      <c r="DD32" s="614">
        <v>116453</v>
      </c>
      <c r="DE32" s="609"/>
      <c r="DF32" s="609"/>
      <c r="DG32" s="609"/>
      <c r="DH32" s="609"/>
      <c r="DI32" s="609"/>
      <c r="DJ32" s="609"/>
      <c r="DK32" s="610"/>
      <c r="DL32" s="614">
        <v>116453</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5966893</v>
      </c>
      <c r="S33" s="609"/>
      <c r="T33" s="609"/>
      <c r="U33" s="609"/>
      <c r="V33" s="609"/>
      <c r="W33" s="609"/>
      <c r="X33" s="609"/>
      <c r="Y33" s="610"/>
      <c r="Z33" s="646">
        <v>0.8</v>
      </c>
      <c r="AA33" s="646"/>
      <c r="AB33" s="646"/>
      <c r="AC33" s="646"/>
      <c r="AD33" s="647">
        <v>172338</v>
      </c>
      <c r="AE33" s="647"/>
      <c r="AF33" s="647"/>
      <c r="AG33" s="647"/>
      <c r="AH33" s="647"/>
      <c r="AI33" s="647"/>
      <c r="AJ33" s="647"/>
      <c r="AK33" s="647"/>
      <c r="AL33" s="611">
        <v>0</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99.8</v>
      </c>
      <c r="BH33" s="593"/>
      <c r="BI33" s="593"/>
      <c r="BJ33" s="593"/>
      <c r="BK33" s="593"/>
      <c r="BL33" s="593"/>
      <c r="BM33" s="639">
        <v>99.4</v>
      </c>
      <c r="BN33" s="593"/>
      <c r="BO33" s="593"/>
      <c r="BP33" s="593"/>
      <c r="BQ33" s="656"/>
      <c r="BR33" s="669">
        <v>99.7</v>
      </c>
      <c r="BS33" s="593"/>
      <c r="BT33" s="593"/>
      <c r="BU33" s="593"/>
      <c r="BV33" s="593"/>
      <c r="BW33" s="593"/>
      <c r="BX33" s="639">
        <v>99.3</v>
      </c>
      <c r="BY33" s="593"/>
      <c r="BZ33" s="593"/>
      <c r="CA33" s="593"/>
      <c r="CB33" s="656"/>
      <c r="CD33" s="605" t="s">
        <v>307</v>
      </c>
      <c r="CE33" s="606"/>
      <c r="CF33" s="606"/>
      <c r="CG33" s="606"/>
      <c r="CH33" s="606"/>
      <c r="CI33" s="606"/>
      <c r="CJ33" s="606"/>
      <c r="CK33" s="606"/>
      <c r="CL33" s="606"/>
      <c r="CM33" s="606"/>
      <c r="CN33" s="606"/>
      <c r="CO33" s="606"/>
      <c r="CP33" s="606"/>
      <c r="CQ33" s="607"/>
      <c r="CR33" s="608">
        <v>224712633</v>
      </c>
      <c r="CS33" s="621"/>
      <c r="CT33" s="621"/>
      <c r="CU33" s="621"/>
      <c r="CV33" s="621"/>
      <c r="CW33" s="621"/>
      <c r="CX33" s="621"/>
      <c r="CY33" s="622"/>
      <c r="CZ33" s="611">
        <v>31.2</v>
      </c>
      <c r="DA33" s="623"/>
      <c r="DB33" s="623"/>
      <c r="DC33" s="624"/>
      <c r="DD33" s="614">
        <v>156768522</v>
      </c>
      <c r="DE33" s="621"/>
      <c r="DF33" s="621"/>
      <c r="DG33" s="621"/>
      <c r="DH33" s="621"/>
      <c r="DI33" s="621"/>
      <c r="DJ33" s="621"/>
      <c r="DK33" s="622"/>
      <c r="DL33" s="614">
        <v>121353664</v>
      </c>
      <c r="DM33" s="621"/>
      <c r="DN33" s="621"/>
      <c r="DO33" s="621"/>
      <c r="DP33" s="621"/>
      <c r="DQ33" s="621"/>
      <c r="DR33" s="621"/>
      <c r="DS33" s="621"/>
      <c r="DT33" s="621"/>
      <c r="DU33" s="621"/>
      <c r="DV33" s="622"/>
      <c r="DW33" s="611">
        <v>32.4</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682987</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84072200</v>
      </c>
      <c r="CS34" s="609"/>
      <c r="CT34" s="609"/>
      <c r="CU34" s="609"/>
      <c r="CV34" s="609"/>
      <c r="CW34" s="609"/>
      <c r="CX34" s="609"/>
      <c r="CY34" s="610"/>
      <c r="CZ34" s="611">
        <v>11.7</v>
      </c>
      <c r="DA34" s="623"/>
      <c r="DB34" s="623"/>
      <c r="DC34" s="624"/>
      <c r="DD34" s="614">
        <v>62081099</v>
      </c>
      <c r="DE34" s="609"/>
      <c r="DF34" s="609"/>
      <c r="DG34" s="609"/>
      <c r="DH34" s="609"/>
      <c r="DI34" s="609"/>
      <c r="DJ34" s="609"/>
      <c r="DK34" s="610"/>
      <c r="DL34" s="614">
        <v>57214887</v>
      </c>
      <c r="DM34" s="609"/>
      <c r="DN34" s="609"/>
      <c r="DO34" s="609"/>
      <c r="DP34" s="609"/>
      <c r="DQ34" s="609"/>
      <c r="DR34" s="609"/>
      <c r="DS34" s="609"/>
      <c r="DT34" s="609"/>
      <c r="DU34" s="609"/>
      <c r="DV34" s="610"/>
      <c r="DW34" s="611">
        <v>15.3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10129060</v>
      </c>
      <c r="S35" s="609"/>
      <c r="T35" s="609"/>
      <c r="U35" s="609"/>
      <c r="V35" s="609"/>
      <c r="W35" s="609"/>
      <c r="X35" s="609"/>
      <c r="Y35" s="610"/>
      <c r="Z35" s="646">
        <v>1.4</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5015562</v>
      </c>
      <c r="CS35" s="621"/>
      <c r="CT35" s="621"/>
      <c r="CU35" s="621"/>
      <c r="CV35" s="621"/>
      <c r="CW35" s="621"/>
      <c r="CX35" s="621"/>
      <c r="CY35" s="622"/>
      <c r="CZ35" s="611">
        <v>0.7</v>
      </c>
      <c r="DA35" s="623"/>
      <c r="DB35" s="623"/>
      <c r="DC35" s="624"/>
      <c r="DD35" s="614">
        <v>3623105</v>
      </c>
      <c r="DE35" s="621"/>
      <c r="DF35" s="621"/>
      <c r="DG35" s="621"/>
      <c r="DH35" s="621"/>
      <c r="DI35" s="621"/>
      <c r="DJ35" s="621"/>
      <c r="DK35" s="622"/>
      <c r="DL35" s="614">
        <v>3328866</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4020195</v>
      </c>
      <c r="S36" s="609"/>
      <c r="T36" s="609"/>
      <c r="U36" s="609"/>
      <c r="V36" s="609"/>
      <c r="W36" s="609"/>
      <c r="X36" s="609"/>
      <c r="Y36" s="610"/>
      <c r="Z36" s="646">
        <v>0.6</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69953509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80797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50751804</v>
      </c>
      <c r="CS36" s="609"/>
      <c r="CT36" s="609"/>
      <c r="CU36" s="609"/>
      <c r="CV36" s="609"/>
      <c r="CW36" s="609"/>
      <c r="CX36" s="609"/>
      <c r="CY36" s="610"/>
      <c r="CZ36" s="611">
        <v>7</v>
      </c>
      <c r="DA36" s="623"/>
      <c r="DB36" s="623"/>
      <c r="DC36" s="624"/>
      <c r="DD36" s="614">
        <v>44213011</v>
      </c>
      <c r="DE36" s="609"/>
      <c r="DF36" s="609"/>
      <c r="DG36" s="609"/>
      <c r="DH36" s="609"/>
      <c r="DI36" s="609"/>
      <c r="DJ36" s="609"/>
      <c r="DK36" s="610"/>
      <c r="DL36" s="614">
        <v>31519596</v>
      </c>
      <c r="DM36" s="609"/>
      <c r="DN36" s="609"/>
      <c r="DO36" s="609"/>
      <c r="DP36" s="609"/>
      <c r="DQ36" s="609"/>
      <c r="DR36" s="609"/>
      <c r="DS36" s="609"/>
      <c r="DT36" s="609"/>
      <c r="DU36" s="609"/>
      <c r="DV36" s="610"/>
      <c r="DW36" s="611">
        <v>8.4</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39565275</v>
      </c>
      <c r="S37" s="609"/>
      <c r="T37" s="609"/>
      <c r="U37" s="609"/>
      <c r="V37" s="609"/>
      <c r="W37" s="609"/>
      <c r="X37" s="609"/>
      <c r="Y37" s="610"/>
      <c r="Z37" s="646">
        <v>5.5</v>
      </c>
      <c r="AA37" s="646"/>
      <c r="AB37" s="646"/>
      <c r="AC37" s="646"/>
      <c r="AD37" s="647">
        <v>259024</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15794215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-203797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296011</v>
      </c>
      <c r="CS37" s="621"/>
      <c r="CT37" s="621"/>
      <c r="CU37" s="621"/>
      <c r="CV37" s="621"/>
      <c r="CW37" s="621"/>
      <c r="CX37" s="621"/>
      <c r="CY37" s="622"/>
      <c r="CZ37" s="611">
        <v>0</v>
      </c>
      <c r="DA37" s="623"/>
      <c r="DB37" s="623"/>
      <c r="DC37" s="624"/>
      <c r="DD37" s="614">
        <v>296011</v>
      </c>
      <c r="DE37" s="621"/>
      <c r="DF37" s="621"/>
      <c r="DG37" s="621"/>
      <c r="DH37" s="621"/>
      <c r="DI37" s="621"/>
      <c r="DJ37" s="621"/>
      <c r="DK37" s="622"/>
      <c r="DL37" s="614">
        <v>296011</v>
      </c>
      <c r="DM37" s="621"/>
      <c r="DN37" s="621"/>
      <c r="DO37" s="621"/>
      <c r="DP37" s="621"/>
      <c r="DQ37" s="621"/>
      <c r="DR37" s="621"/>
      <c r="DS37" s="621"/>
      <c r="DT37" s="621"/>
      <c r="DU37" s="621"/>
      <c r="DV37" s="622"/>
      <c r="DW37" s="611">
        <v>0.1</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54245150</v>
      </c>
      <c r="S38" s="609"/>
      <c r="T38" s="609"/>
      <c r="U38" s="609"/>
      <c r="V38" s="609"/>
      <c r="W38" s="609"/>
      <c r="X38" s="609"/>
      <c r="Y38" s="610"/>
      <c r="Z38" s="646">
        <v>7.5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5650289</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125103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48261995</v>
      </c>
      <c r="CS38" s="609"/>
      <c r="CT38" s="609"/>
      <c r="CU38" s="609"/>
      <c r="CV38" s="609"/>
      <c r="CW38" s="609"/>
      <c r="CX38" s="609"/>
      <c r="CY38" s="610"/>
      <c r="CZ38" s="611">
        <v>6.7</v>
      </c>
      <c r="DA38" s="623"/>
      <c r="DB38" s="623"/>
      <c r="DC38" s="624"/>
      <c r="DD38" s="614">
        <v>37741506</v>
      </c>
      <c r="DE38" s="609"/>
      <c r="DF38" s="609"/>
      <c r="DG38" s="609"/>
      <c r="DH38" s="609"/>
      <c r="DI38" s="609"/>
      <c r="DJ38" s="609"/>
      <c r="DK38" s="610"/>
      <c r="DL38" s="614">
        <v>29163703</v>
      </c>
      <c r="DM38" s="609"/>
      <c r="DN38" s="609"/>
      <c r="DO38" s="609"/>
      <c r="DP38" s="609"/>
      <c r="DQ38" s="609"/>
      <c r="DR38" s="609"/>
      <c r="DS38" s="609"/>
      <c r="DT38" s="609"/>
      <c r="DU38" s="609"/>
      <c r="DV38" s="610"/>
      <c r="DW38" s="611">
        <v>7.8</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2561967</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176711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7200459</v>
      </c>
      <c r="CS39" s="621"/>
      <c r="CT39" s="621"/>
      <c r="CU39" s="621"/>
      <c r="CV39" s="621"/>
      <c r="CW39" s="621"/>
      <c r="CX39" s="621"/>
      <c r="CY39" s="622"/>
      <c r="CZ39" s="611">
        <v>1</v>
      </c>
      <c r="DA39" s="623"/>
      <c r="DB39" s="623"/>
      <c r="DC39" s="624"/>
      <c r="DD39" s="614">
        <v>6325005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7441500</v>
      </c>
      <c r="S40" s="609"/>
      <c r="T40" s="609"/>
      <c r="U40" s="609"/>
      <c r="V40" s="609"/>
      <c r="W40" s="609"/>
      <c r="X40" s="609"/>
      <c r="Y40" s="610"/>
      <c r="Z40" s="646">
        <v>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1092689</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115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29410613</v>
      </c>
      <c r="CS40" s="609"/>
      <c r="CT40" s="609"/>
      <c r="CU40" s="609"/>
      <c r="CV40" s="609"/>
      <c r="CW40" s="609"/>
      <c r="CX40" s="609"/>
      <c r="CY40" s="610"/>
      <c r="CZ40" s="611">
        <v>4.0999999999999996</v>
      </c>
      <c r="DA40" s="623"/>
      <c r="DB40" s="623"/>
      <c r="DC40" s="624"/>
      <c r="DD40" s="614">
        <v>2784796</v>
      </c>
      <c r="DE40" s="609"/>
      <c r="DF40" s="609"/>
      <c r="DG40" s="609"/>
      <c r="DH40" s="609"/>
      <c r="DI40" s="609"/>
      <c r="DJ40" s="609"/>
      <c r="DK40" s="610"/>
      <c r="DL40" s="614">
        <v>126612</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724426839</v>
      </c>
      <c r="S41" s="633"/>
      <c r="T41" s="633"/>
      <c r="U41" s="633"/>
      <c r="V41" s="633"/>
      <c r="W41" s="633"/>
      <c r="X41" s="633"/>
      <c r="Y41" s="636"/>
      <c r="Z41" s="637">
        <v>100</v>
      </c>
      <c r="AA41" s="637"/>
      <c r="AB41" s="637"/>
      <c r="AC41" s="637"/>
      <c r="AD41" s="638">
        <v>366746202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10394955</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34459394</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391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74113768</v>
      </c>
      <c r="CS42" s="621"/>
      <c r="CT42" s="621"/>
      <c r="CU42" s="621"/>
      <c r="CV42" s="621"/>
      <c r="CW42" s="621"/>
      <c r="CX42" s="621"/>
      <c r="CY42" s="622"/>
      <c r="CZ42" s="611">
        <v>10.3</v>
      </c>
      <c r="DA42" s="623"/>
      <c r="DB42" s="623"/>
      <c r="DC42" s="624"/>
      <c r="DD42" s="614">
        <v>11797729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1968168</v>
      </c>
      <c r="CS43" s="621"/>
      <c r="CT43" s="621"/>
      <c r="CU43" s="621"/>
      <c r="CV43" s="621"/>
      <c r="CW43" s="621"/>
      <c r="CX43" s="621"/>
      <c r="CY43" s="622"/>
      <c r="CZ43" s="611">
        <v>0.3</v>
      </c>
      <c r="DA43" s="623"/>
      <c r="DB43" s="623"/>
      <c r="DC43" s="624"/>
      <c r="DD43" s="614">
        <v>1968013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73745477</v>
      </c>
      <c r="CS44" s="609"/>
      <c r="CT44" s="609"/>
      <c r="CU44" s="609"/>
      <c r="CV44" s="609"/>
      <c r="CW44" s="609"/>
      <c r="CX44" s="609"/>
      <c r="CY44" s="610"/>
      <c r="CZ44" s="611">
        <v>10.199999999999999</v>
      </c>
      <c r="DA44" s="612"/>
      <c r="DB44" s="612"/>
      <c r="DC44" s="613"/>
      <c r="DD44" s="614">
        <v>11674654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31731083</v>
      </c>
      <c r="CS45" s="621"/>
      <c r="CT45" s="621"/>
      <c r="CU45" s="621"/>
      <c r="CV45" s="621"/>
      <c r="CW45" s="621"/>
      <c r="CX45" s="621"/>
      <c r="CY45" s="622"/>
      <c r="CZ45" s="611">
        <v>4.4000000000000004</v>
      </c>
      <c r="DA45" s="623"/>
      <c r="DB45" s="623"/>
      <c r="DC45" s="624"/>
      <c r="DD45" s="614">
        <v>1784003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39598890</v>
      </c>
      <c r="CS46" s="609"/>
      <c r="CT46" s="609"/>
      <c r="CU46" s="609"/>
      <c r="CV46" s="609"/>
      <c r="CW46" s="609"/>
      <c r="CX46" s="609"/>
      <c r="CY46" s="610"/>
      <c r="CZ46" s="611">
        <v>5.5</v>
      </c>
      <c r="DA46" s="612"/>
      <c r="DB46" s="612"/>
      <c r="DC46" s="613"/>
      <c r="DD46" s="614">
        <v>9723647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368291</v>
      </c>
      <c r="CS47" s="621"/>
      <c r="CT47" s="621"/>
      <c r="CU47" s="621"/>
      <c r="CV47" s="621"/>
      <c r="CW47" s="621"/>
      <c r="CX47" s="621"/>
      <c r="CY47" s="622"/>
      <c r="CZ47" s="611">
        <v>0.1</v>
      </c>
      <c r="DA47" s="623"/>
      <c r="DB47" s="623"/>
      <c r="DC47" s="624"/>
      <c r="DD47" s="614">
        <v>123075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720666916</v>
      </c>
      <c r="CS49" s="593"/>
      <c r="CT49" s="593"/>
      <c r="CU49" s="593"/>
      <c r="CV49" s="593"/>
      <c r="CW49" s="593"/>
      <c r="CX49" s="593"/>
      <c r="CY49" s="594"/>
      <c r="CZ49" s="595">
        <v>100</v>
      </c>
      <c r="DA49" s="596"/>
      <c r="DB49" s="596"/>
      <c r="DC49" s="597"/>
      <c r="DD49" s="598">
        <v>428073174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tJu91/J4S+U44Z5YT8lsORsWavyVDZIYrSXdJFbiRH+oaZqA73ZQ63jOOJlbbNv3VlGSKicAaXRxZZio60zfvw==" saltValue="E4g/hwPCmuNvm5opApV7I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720118</v>
      </c>
      <c r="R7" s="1090"/>
      <c r="S7" s="1090"/>
      <c r="T7" s="1090"/>
      <c r="U7" s="1090"/>
      <c r="V7" s="1090">
        <v>716677</v>
      </c>
      <c r="W7" s="1090"/>
      <c r="X7" s="1090"/>
      <c r="Y7" s="1090"/>
      <c r="Z7" s="1090"/>
      <c r="AA7" s="1090">
        <v>3441</v>
      </c>
      <c r="AB7" s="1090"/>
      <c r="AC7" s="1090"/>
      <c r="AD7" s="1090"/>
      <c r="AE7" s="1091"/>
      <c r="AF7" s="1092">
        <v>1956</v>
      </c>
      <c r="AG7" s="1093"/>
      <c r="AH7" s="1093"/>
      <c r="AI7" s="1093"/>
      <c r="AJ7" s="1094"/>
      <c r="AK7" s="1095">
        <v>14892</v>
      </c>
      <c r="AL7" s="1096"/>
      <c r="AM7" s="1096"/>
      <c r="AN7" s="1096"/>
      <c r="AO7" s="1096"/>
      <c r="AP7" s="1096">
        <v>1223361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559</v>
      </c>
      <c r="BT7" s="1087"/>
      <c r="BU7" s="1087"/>
      <c r="BV7" s="1087"/>
      <c r="BW7" s="1087"/>
      <c r="BX7" s="1087"/>
      <c r="BY7" s="1087"/>
      <c r="BZ7" s="1087"/>
      <c r="CA7" s="1087"/>
      <c r="CB7" s="1087"/>
      <c r="CC7" s="1087"/>
      <c r="CD7" s="1087"/>
      <c r="CE7" s="1087"/>
      <c r="CF7" s="1087"/>
      <c r="CG7" s="1099"/>
      <c r="CH7" s="1083">
        <v>315</v>
      </c>
      <c r="CI7" s="1084"/>
      <c r="CJ7" s="1084"/>
      <c r="CK7" s="1084"/>
      <c r="CL7" s="1085"/>
      <c r="CM7" s="1083">
        <v>3196</v>
      </c>
      <c r="CN7" s="1084"/>
      <c r="CO7" s="1084"/>
      <c r="CP7" s="1084"/>
      <c r="CQ7" s="1085"/>
      <c r="CR7" s="1083">
        <v>224</v>
      </c>
      <c r="CS7" s="1084"/>
      <c r="CT7" s="1084"/>
      <c r="CU7" s="1084"/>
      <c r="CV7" s="1085"/>
      <c r="CW7" s="1083" t="s">
        <v>493</v>
      </c>
      <c r="CX7" s="1084"/>
      <c r="CY7" s="1084"/>
      <c r="CZ7" s="1084"/>
      <c r="DA7" s="1085"/>
      <c r="DB7" s="1083" t="s">
        <v>493</v>
      </c>
      <c r="DC7" s="1084"/>
      <c r="DD7" s="1084"/>
      <c r="DE7" s="1084"/>
      <c r="DF7" s="1085"/>
      <c r="DG7" s="1083" t="s">
        <v>493</v>
      </c>
      <c r="DH7" s="1084"/>
      <c r="DI7" s="1084"/>
      <c r="DJ7" s="1084"/>
      <c r="DK7" s="1085"/>
      <c r="DL7" s="1083" t="s">
        <v>493</v>
      </c>
      <c r="DM7" s="1084"/>
      <c r="DN7" s="1084"/>
      <c r="DO7" s="1084"/>
      <c r="DP7" s="1085"/>
      <c r="DQ7" s="1083" t="s">
        <v>493</v>
      </c>
      <c r="DR7" s="1084"/>
      <c r="DS7" s="1084"/>
      <c r="DT7" s="1084"/>
      <c r="DU7" s="1085"/>
      <c r="DV7" s="1086"/>
      <c r="DW7" s="1087"/>
      <c r="DX7" s="1087"/>
      <c r="DY7" s="1087"/>
      <c r="DZ7" s="1088"/>
      <c r="EA7" s="216"/>
    </row>
    <row r="8" spans="1:131" s="217" customFormat="1" ht="26.25" customHeight="1" x14ac:dyDescent="0.2">
      <c r="A8" s="220">
        <v>2</v>
      </c>
      <c r="B8" s="1017" t="s">
        <v>375</v>
      </c>
      <c r="C8" s="1018"/>
      <c r="D8" s="1018"/>
      <c r="E8" s="1018"/>
      <c r="F8" s="1018"/>
      <c r="G8" s="1018"/>
      <c r="H8" s="1018"/>
      <c r="I8" s="1018"/>
      <c r="J8" s="1018"/>
      <c r="K8" s="1018"/>
      <c r="L8" s="1018"/>
      <c r="M8" s="1018"/>
      <c r="N8" s="1018"/>
      <c r="O8" s="1018"/>
      <c r="P8" s="1019"/>
      <c r="Q8" s="1025">
        <v>1408</v>
      </c>
      <c r="R8" s="1026"/>
      <c r="S8" s="1026"/>
      <c r="T8" s="1026"/>
      <c r="U8" s="1026"/>
      <c r="V8" s="1026">
        <v>968</v>
      </c>
      <c r="W8" s="1026"/>
      <c r="X8" s="1026"/>
      <c r="Y8" s="1026"/>
      <c r="Z8" s="1026"/>
      <c r="AA8" s="1026">
        <v>440</v>
      </c>
      <c r="AB8" s="1026"/>
      <c r="AC8" s="1026"/>
      <c r="AD8" s="1026"/>
      <c r="AE8" s="1027"/>
      <c r="AF8" s="1022" t="s">
        <v>122</v>
      </c>
      <c r="AG8" s="1023"/>
      <c r="AH8" s="1023"/>
      <c r="AI8" s="1023"/>
      <c r="AJ8" s="1024"/>
      <c r="AK8" s="1067">
        <v>2</v>
      </c>
      <c r="AL8" s="1068"/>
      <c r="AM8" s="1068"/>
      <c r="AN8" s="1068"/>
      <c r="AO8" s="1068"/>
      <c r="AP8" s="1068">
        <v>3158</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560</v>
      </c>
      <c r="BT8" s="980"/>
      <c r="BU8" s="980"/>
      <c r="BV8" s="980"/>
      <c r="BW8" s="980"/>
      <c r="BX8" s="980"/>
      <c r="BY8" s="980"/>
      <c r="BZ8" s="980"/>
      <c r="CA8" s="980"/>
      <c r="CB8" s="980"/>
      <c r="CC8" s="980"/>
      <c r="CD8" s="980"/>
      <c r="CE8" s="980"/>
      <c r="CF8" s="980"/>
      <c r="CG8" s="1001"/>
      <c r="CH8" s="976">
        <v>-25</v>
      </c>
      <c r="CI8" s="977"/>
      <c r="CJ8" s="977"/>
      <c r="CK8" s="977"/>
      <c r="CL8" s="978"/>
      <c r="CM8" s="976">
        <v>96</v>
      </c>
      <c r="CN8" s="977"/>
      <c r="CO8" s="977"/>
      <c r="CP8" s="977"/>
      <c r="CQ8" s="978"/>
      <c r="CR8" s="976">
        <v>2259</v>
      </c>
      <c r="CS8" s="977"/>
      <c r="CT8" s="977"/>
      <c r="CU8" s="977"/>
      <c r="CV8" s="978"/>
      <c r="CW8" s="976">
        <v>1042</v>
      </c>
      <c r="CX8" s="977"/>
      <c r="CY8" s="977"/>
      <c r="CZ8" s="977"/>
      <c r="DA8" s="978"/>
      <c r="DB8" s="976" t="s">
        <v>493</v>
      </c>
      <c r="DC8" s="977"/>
      <c r="DD8" s="977"/>
      <c r="DE8" s="977"/>
      <c r="DF8" s="978"/>
      <c r="DG8" s="976" t="s">
        <v>493</v>
      </c>
      <c r="DH8" s="977"/>
      <c r="DI8" s="977"/>
      <c r="DJ8" s="977"/>
      <c r="DK8" s="978"/>
      <c r="DL8" s="976" t="s">
        <v>493</v>
      </c>
      <c r="DM8" s="977"/>
      <c r="DN8" s="977"/>
      <c r="DO8" s="977"/>
      <c r="DP8" s="978"/>
      <c r="DQ8" s="976" t="s">
        <v>493</v>
      </c>
      <c r="DR8" s="977"/>
      <c r="DS8" s="977"/>
      <c r="DT8" s="977"/>
      <c r="DU8" s="978"/>
      <c r="DV8" s="979"/>
      <c r="DW8" s="980"/>
      <c r="DX8" s="980"/>
      <c r="DY8" s="980"/>
      <c r="DZ8" s="981"/>
      <c r="EA8" s="216"/>
    </row>
    <row r="9" spans="1:131" s="217" customFormat="1" ht="26.25" customHeight="1" x14ac:dyDescent="0.2">
      <c r="A9" s="220">
        <v>3</v>
      </c>
      <c r="B9" s="1017" t="s">
        <v>376</v>
      </c>
      <c r="C9" s="1018"/>
      <c r="D9" s="1018"/>
      <c r="E9" s="1018"/>
      <c r="F9" s="1018"/>
      <c r="G9" s="1018"/>
      <c r="H9" s="1018"/>
      <c r="I9" s="1018"/>
      <c r="J9" s="1018"/>
      <c r="K9" s="1018"/>
      <c r="L9" s="1018"/>
      <c r="M9" s="1018"/>
      <c r="N9" s="1018"/>
      <c r="O9" s="1018"/>
      <c r="P9" s="1019"/>
      <c r="Q9" s="1025">
        <v>49</v>
      </c>
      <c r="R9" s="1026"/>
      <c r="S9" s="1026"/>
      <c r="T9" s="1026"/>
      <c r="U9" s="1026"/>
      <c r="V9" s="1026">
        <v>44</v>
      </c>
      <c r="W9" s="1026"/>
      <c r="X9" s="1026"/>
      <c r="Y9" s="1026"/>
      <c r="Z9" s="1026"/>
      <c r="AA9" s="1026">
        <v>5</v>
      </c>
      <c r="AB9" s="1026"/>
      <c r="AC9" s="1026"/>
      <c r="AD9" s="1026"/>
      <c r="AE9" s="1027"/>
      <c r="AF9" s="1022">
        <v>4</v>
      </c>
      <c r="AG9" s="1023"/>
      <c r="AH9" s="1023"/>
      <c r="AI9" s="1023"/>
      <c r="AJ9" s="1024"/>
      <c r="AK9" s="1067" t="s">
        <v>493</v>
      </c>
      <c r="AL9" s="1068"/>
      <c r="AM9" s="1068"/>
      <c r="AN9" s="1068"/>
      <c r="AO9" s="1068"/>
      <c r="AP9" s="1068" t="s">
        <v>493</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561</v>
      </c>
      <c r="BT9" s="980"/>
      <c r="BU9" s="980"/>
      <c r="BV9" s="980"/>
      <c r="BW9" s="980"/>
      <c r="BX9" s="980"/>
      <c r="BY9" s="980"/>
      <c r="BZ9" s="980"/>
      <c r="CA9" s="980"/>
      <c r="CB9" s="980"/>
      <c r="CC9" s="980"/>
      <c r="CD9" s="980"/>
      <c r="CE9" s="980"/>
      <c r="CF9" s="980"/>
      <c r="CG9" s="1001"/>
      <c r="CH9" s="976">
        <v>-22</v>
      </c>
      <c r="CI9" s="977"/>
      <c r="CJ9" s="977"/>
      <c r="CK9" s="977"/>
      <c r="CL9" s="978"/>
      <c r="CM9" s="976">
        <v>67</v>
      </c>
      <c r="CN9" s="977"/>
      <c r="CO9" s="977"/>
      <c r="CP9" s="977"/>
      <c r="CQ9" s="978"/>
      <c r="CR9" s="976">
        <v>26</v>
      </c>
      <c r="CS9" s="977"/>
      <c r="CT9" s="977"/>
      <c r="CU9" s="977"/>
      <c r="CV9" s="978"/>
      <c r="CW9" s="976">
        <v>585</v>
      </c>
      <c r="CX9" s="977"/>
      <c r="CY9" s="977"/>
      <c r="CZ9" s="977"/>
      <c r="DA9" s="978"/>
      <c r="DB9" s="976" t="s">
        <v>493</v>
      </c>
      <c r="DC9" s="977"/>
      <c r="DD9" s="977"/>
      <c r="DE9" s="977"/>
      <c r="DF9" s="978"/>
      <c r="DG9" s="976" t="s">
        <v>493</v>
      </c>
      <c r="DH9" s="977"/>
      <c r="DI9" s="977"/>
      <c r="DJ9" s="977"/>
      <c r="DK9" s="978"/>
      <c r="DL9" s="976" t="s">
        <v>493</v>
      </c>
      <c r="DM9" s="977"/>
      <c r="DN9" s="977"/>
      <c r="DO9" s="977"/>
      <c r="DP9" s="978"/>
      <c r="DQ9" s="976" t="s">
        <v>493</v>
      </c>
      <c r="DR9" s="977"/>
      <c r="DS9" s="977"/>
      <c r="DT9" s="977"/>
      <c r="DU9" s="978"/>
      <c r="DV9" s="979"/>
      <c r="DW9" s="980"/>
      <c r="DX9" s="980"/>
      <c r="DY9" s="980"/>
      <c r="DZ9" s="981"/>
      <c r="EA9" s="216"/>
    </row>
    <row r="10" spans="1:131" s="217" customFormat="1" ht="26.25" customHeight="1" x14ac:dyDescent="0.2">
      <c r="A10" s="220">
        <v>4</v>
      </c>
      <c r="B10" s="1017" t="s">
        <v>377</v>
      </c>
      <c r="C10" s="1018"/>
      <c r="D10" s="1018"/>
      <c r="E10" s="1018"/>
      <c r="F10" s="1018"/>
      <c r="G10" s="1018"/>
      <c r="H10" s="1018"/>
      <c r="I10" s="1018"/>
      <c r="J10" s="1018"/>
      <c r="K10" s="1018"/>
      <c r="L10" s="1018"/>
      <c r="M10" s="1018"/>
      <c r="N10" s="1018"/>
      <c r="O10" s="1018"/>
      <c r="P10" s="1019"/>
      <c r="Q10" s="1025">
        <v>138830</v>
      </c>
      <c r="R10" s="1026"/>
      <c r="S10" s="1026"/>
      <c r="T10" s="1026"/>
      <c r="U10" s="1026"/>
      <c r="V10" s="1026">
        <v>138830</v>
      </c>
      <c r="W10" s="1026"/>
      <c r="X10" s="1026"/>
      <c r="Y10" s="1026"/>
      <c r="Z10" s="1026"/>
      <c r="AA10" s="1026" t="s">
        <v>493</v>
      </c>
      <c r="AB10" s="1026"/>
      <c r="AC10" s="1026"/>
      <c r="AD10" s="1026"/>
      <c r="AE10" s="1027"/>
      <c r="AF10" s="1022" t="s">
        <v>122</v>
      </c>
      <c r="AG10" s="1023"/>
      <c r="AH10" s="1023"/>
      <c r="AI10" s="1023"/>
      <c r="AJ10" s="1024"/>
      <c r="AK10" s="1067">
        <v>79882</v>
      </c>
      <c r="AL10" s="1068"/>
      <c r="AM10" s="1068"/>
      <c r="AN10" s="1068"/>
      <c r="AO10" s="1068"/>
      <c r="AP10" s="1068" t="s">
        <v>493</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562</v>
      </c>
      <c r="BT10" s="980"/>
      <c r="BU10" s="980"/>
      <c r="BV10" s="980"/>
      <c r="BW10" s="980"/>
      <c r="BX10" s="980"/>
      <c r="BY10" s="980"/>
      <c r="BZ10" s="980"/>
      <c r="CA10" s="980"/>
      <c r="CB10" s="980"/>
      <c r="CC10" s="980"/>
      <c r="CD10" s="980"/>
      <c r="CE10" s="980"/>
      <c r="CF10" s="980"/>
      <c r="CG10" s="1001"/>
      <c r="CH10" s="976">
        <v>16</v>
      </c>
      <c r="CI10" s="977"/>
      <c r="CJ10" s="977"/>
      <c r="CK10" s="977"/>
      <c r="CL10" s="978"/>
      <c r="CM10" s="976">
        <v>1376</v>
      </c>
      <c r="CN10" s="977"/>
      <c r="CO10" s="977"/>
      <c r="CP10" s="977"/>
      <c r="CQ10" s="978"/>
      <c r="CR10" s="976">
        <v>1174</v>
      </c>
      <c r="CS10" s="977"/>
      <c r="CT10" s="977"/>
      <c r="CU10" s="977"/>
      <c r="CV10" s="978"/>
      <c r="CW10" s="976">
        <v>458</v>
      </c>
      <c r="CX10" s="977"/>
      <c r="CY10" s="977"/>
      <c r="CZ10" s="977"/>
      <c r="DA10" s="978"/>
      <c r="DB10" s="976" t="s">
        <v>493</v>
      </c>
      <c r="DC10" s="977"/>
      <c r="DD10" s="977"/>
      <c r="DE10" s="977"/>
      <c r="DF10" s="978"/>
      <c r="DG10" s="976" t="s">
        <v>493</v>
      </c>
      <c r="DH10" s="977"/>
      <c r="DI10" s="977"/>
      <c r="DJ10" s="977"/>
      <c r="DK10" s="978"/>
      <c r="DL10" s="976" t="s">
        <v>493</v>
      </c>
      <c r="DM10" s="977"/>
      <c r="DN10" s="977"/>
      <c r="DO10" s="977"/>
      <c r="DP10" s="978"/>
      <c r="DQ10" s="976" t="s">
        <v>493</v>
      </c>
      <c r="DR10" s="977"/>
      <c r="DS10" s="977"/>
      <c r="DT10" s="977"/>
      <c r="DU10" s="978"/>
      <c r="DV10" s="979"/>
      <c r="DW10" s="980"/>
      <c r="DX10" s="980"/>
      <c r="DY10" s="980"/>
      <c r="DZ10" s="981"/>
      <c r="EA10" s="216"/>
    </row>
    <row r="11" spans="1:131" s="217" customFormat="1" ht="26.25" customHeight="1" x14ac:dyDescent="0.2">
      <c r="A11" s="220">
        <v>5</v>
      </c>
      <c r="B11" s="1017" t="s">
        <v>378</v>
      </c>
      <c r="C11" s="1018"/>
      <c r="D11" s="1018"/>
      <c r="E11" s="1018"/>
      <c r="F11" s="1018"/>
      <c r="G11" s="1018"/>
      <c r="H11" s="1018"/>
      <c r="I11" s="1018"/>
      <c r="J11" s="1018"/>
      <c r="K11" s="1018"/>
      <c r="L11" s="1018"/>
      <c r="M11" s="1018"/>
      <c r="N11" s="1018"/>
      <c r="O11" s="1018"/>
      <c r="P11" s="1019"/>
      <c r="Q11" s="1025">
        <v>1933</v>
      </c>
      <c r="R11" s="1026"/>
      <c r="S11" s="1026"/>
      <c r="T11" s="1026"/>
      <c r="U11" s="1026"/>
      <c r="V11" s="1026">
        <v>1933</v>
      </c>
      <c r="W11" s="1026"/>
      <c r="X11" s="1026"/>
      <c r="Y11" s="1026"/>
      <c r="Z11" s="1026"/>
      <c r="AA11" s="1026" t="s">
        <v>493</v>
      </c>
      <c r="AB11" s="1026"/>
      <c r="AC11" s="1026"/>
      <c r="AD11" s="1026"/>
      <c r="AE11" s="1027"/>
      <c r="AF11" s="1022" t="s">
        <v>122</v>
      </c>
      <c r="AG11" s="1023"/>
      <c r="AH11" s="1023"/>
      <c r="AI11" s="1023"/>
      <c r="AJ11" s="1024"/>
      <c r="AK11" s="1067">
        <v>1026</v>
      </c>
      <c r="AL11" s="1068"/>
      <c r="AM11" s="1068"/>
      <c r="AN11" s="1068"/>
      <c r="AO11" s="1068"/>
      <c r="AP11" s="1068">
        <v>5331</v>
      </c>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t="s">
        <v>563</v>
      </c>
      <c r="BT11" s="980"/>
      <c r="BU11" s="980"/>
      <c r="BV11" s="980"/>
      <c r="BW11" s="980"/>
      <c r="BX11" s="980"/>
      <c r="BY11" s="980"/>
      <c r="BZ11" s="980"/>
      <c r="CA11" s="980"/>
      <c r="CB11" s="980"/>
      <c r="CC11" s="980"/>
      <c r="CD11" s="980"/>
      <c r="CE11" s="980"/>
      <c r="CF11" s="980"/>
      <c r="CG11" s="1001"/>
      <c r="CH11" s="976">
        <v>-1</v>
      </c>
      <c r="CI11" s="977"/>
      <c r="CJ11" s="977"/>
      <c r="CK11" s="977"/>
      <c r="CL11" s="978"/>
      <c r="CM11" s="976">
        <v>113</v>
      </c>
      <c r="CN11" s="977"/>
      <c r="CO11" s="977"/>
      <c r="CP11" s="977"/>
      <c r="CQ11" s="978"/>
      <c r="CR11" s="976">
        <v>30</v>
      </c>
      <c r="CS11" s="977"/>
      <c r="CT11" s="977"/>
      <c r="CU11" s="977"/>
      <c r="CV11" s="978"/>
      <c r="CW11" s="976">
        <v>50</v>
      </c>
      <c r="CX11" s="977"/>
      <c r="CY11" s="977"/>
      <c r="CZ11" s="977"/>
      <c r="DA11" s="978"/>
      <c r="DB11" s="976" t="s">
        <v>493</v>
      </c>
      <c r="DC11" s="977"/>
      <c r="DD11" s="977"/>
      <c r="DE11" s="977"/>
      <c r="DF11" s="978"/>
      <c r="DG11" s="976" t="s">
        <v>493</v>
      </c>
      <c r="DH11" s="977"/>
      <c r="DI11" s="977"/>
      <c r="DJ11" s="977"/>
      <c r="DK11" s="978"/>
      <c r="DL11" s="976" t="s">
        <v>493</v>
      </c>
      <c r="DM11" s="977"/>
      <c r="DN11" s="977"/>
      <c r="DO11" s="977"/>
      <c r="DP11" s="978"/>
      <c r="DQ11" s="976" t="s">
        <v>493</v>
      </c>
      <c r="DR11" s="977"/>
      <c r="DS11" s="977"/>
      <c r="DT11" s="977"/>
      <c r="DU11" s="978"/>
      <c r="DV11" s="979"/>
      <c r="DW11" s="980"/>
      <c r="DX11" s="980"/>
      <c r="DY11" s="980"/>
      <c r="DZ11" s="981"/>
      <c r="EA11" s="216"/>
    </row>
    <row r="12" spans="1:131" s="217" customFormat="1" ht="26.25" customHeight="1" x14ac:dyDescent="0.2">
      <c r="A12" s="220">
        <v>6</v>
      </c>
      <c r="B12" s="1017" t="s">
        <v>379</v>
      </c>
      <c r="C12" s="1018"/>
      <c r="D12" s="1018"/>
      <c r="E12" s="1018"/>
      <c r="F12" s="1018"/>
      <c r="G12" s="1018"/>
      <c r="H12" s="1018"/>
      <c r="I12" s="1018"/>
      <c r="J12" s="1018"/>
      <c r="K12" s="1018"/>
      <c r="L12" s="1018"/>
      <c r="M12" s="1018"/>
      <c r="N12" s="1018"/>
      <c r="O12" s="1018"/>
      <c r="P12" s="1019"/>
      <c r="Q12" s="1025">
        <v>19</v>
      </c>
      <c r="R12" s="1026"/>
      <c r="S12" s="1026"/>
      <c r="T12" s="1026"/>
      <c r="U12" s="1026"/>
      <c r="V12" s="1026">
        <v>19</v>
      </c>
      <c r="W12" s="1026"/>
      <c r="X12" s="1026"/>
      <c r="Y12" s="1026"/>
      <c r="Z12" s="1026"/>
      <c r="AA12" s="1026" t="s">
        <v>493</v>
      </c>
      <c r="AB12" s="1026"/>
      <c r="AC12" s="1026"/>
      <c r="AD12" s="1026"/>
      <c r="AE12" s="1027"/>
      <c r="AF12" s="1022" t="s">
        <v>122</v>
      </c>
      <c r="AG12" s="1023"/>
      <c r="AH12" s="1023"/>
      <c r="AI12" s="1023"/>
      <c r="AJ12" s="1024"/>
      <c r="AK12" s="1067" t="s">
        <v>493</v>
      </c>
      <c r="AL12" s="1068"/>
      <c r="AM12" s="1068"/>
      <c r="AN12" s="1068"/>
      <c r="AO12" s="1068"/>
      <c r="AP12" s="1068" t="s">
        <v>493</v>
      </c>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t="s">
        <v>564</v>
      </c>
      <c r="BT12" s="980"/>
      <c r="BU12" s="980"/>
      <c r="BV12" s="980"/>
      <c r="BW12" s="980"/>
      <c r="BX12" s="980"/>
      <c r="BY12" s="980"/>
      <c r="BZ12" s="980"/>
      <c r="CA12" s="980"/>
      <c r="CB12" s="980"/>
      <c r="CC12" s="980"/>
      <c r="CD12" s="980"/>
      <c r="CE12" s="980"/>
      <c r="CF12" s="980"/>
      <c r="CG12" s="1001"/>
      <c r="CH12" s="976">
        <v>-49</v>
      </c>
      <c r="CI12" s="977"/>
      <c r="CJ12" s="977"/>
      <c r="CK12" s="977"/>
      <c r="CL12" s="978"/>
      <c r="CM12" s="976">
        <v>461</v>
      </c>
      <c r="CN12" s="977"/>
      <c r="CO12" s="977"/>
      <c r="CP12" s="977"/>
      <c r="CQ12" s="978"/>
      <c r="CR12" s="976">
        <v>989</v>
      </c>
      <c r="CS12" s="977"/>
      <c r="CT12" s="977"/>
      <c r="CU12" s="977"/>
      <c r="CV12" s="978"/>
      <c r="CW12" s="976">
        <v>66</v>
      </c>
      <c r="CX12" s="977"/>
      <c r="CY12" s="977"/>
      <c r="CZ12" s="977"/>
      <c r="DA12" s="978"/>
      <c r="DB12" s="976" t="s">
        <v>493</v>
      </c>
      <c r="DC12" s="977"/>
      <c r="DD12" s="977"/>
      <c r="DE12" s="977"/>
      <c r="DF12" s="978"/>
      <c r="DG12" s="976" t="s">
        <v>493</v>
      </c>
      <c r="DH12" s="977"/>
      <c r="DI12" s="977"/>
      <c r="DJ12" s="977"/>
      <c r="DK12" s="978"/>
      <c r="DL12" s="976" t="s">
        <v>493</v>
      </c>
      <c r="DM12" s="977"/>
      <c r="DN12" s="977"/>
      <c r="DO12" s="977"/>
      <c r="DP12" s="978"/>
      <c r="DQ12" s="976" t="s">
        <v>493</v>
      </c>
      <c r="DR12" s="977"/>
      <c r="DS12" s="977"/>
      <c r="DT12" s="977"/>
      <c r="DU12" s="978"/>
      <c r="DV12" s="979"/>
      <c r="DW12" s="980"/>
      <c r="DX12" s="980"/>
      <c r="DY12" s="980"/>
      <c r="DZ12" s="981"/>
      <c r="EA12" s="216"/>
    </row>
    <row r="13" spans="1:131" s="217" customFormat="1" ht="26.25" customHeight="1" x14ac:dyDescent="0.2">
      <c r="A13" s="220">
        <v>7</v>
      </c>
      <c r="B13" s="1017" t="s">
        <v>380</v>
      </c>
      <c r="C13" s="1018"/>
      <c r="D13" s="1018"/>
      <c r="E13" s="1018"/>
      <c r="F13" s="1018"/>
      <c r="G13" s="1018"/>
      <c r="H13" s="1018"/>
      <c r="I13" s="1018"/>
      <c r="J13" s="1018"/>
      <c r="K13" s="1018"/>
      <c r="L13" s="1018"/>
      <c r="M13" s="1018"/>
      <c r="N13" s="1018"/>
      <c r="O13" s="1018"/>
      <c r="P13" s="1019"/>
      <c r="Q13" s="1025">
        <v>2962</v>
      </c>
      <c r="R13" s="1026"/>
      <c r="S13" s="1026"/>
      <c r="T13" s="1026"/>
      <c r="U13" s="1026"/>
      <c r="V13" s="1026">
        <v>2955</v>
      </c>
      <c r="W13" s="1026"/>
      <c r="X13" s="1026"/>
      <c r="Y13" s="1026"/>
      <c r="Z13" s="1026"/>
      <c r="AA13" s="1026">
        <v>7</v>
      </c>
      <c r="AB13" s="1026"/>
      <c r="AC13" s="1026"/>
      <c r="AD13" s="1026"/>
      <c r="AE13" s="1027"/>
      <c r="AF13" s="1022" t="s">
        <v>122</v>
      </c>
      <c r="AG13" s="1023"/>
      <c r="AH13" s="1023"/>
      <c r="AI13" s="1023"/>
      <c r="AJ13" s="1024"/>
      <c r="AK13" s="1067">
        <v>155</v>
      </c>
      <c r="AL13" s="1068"/>
      <c r="AM13" s="1068"/>
      <c r="AN13" s="1068"/>
      <c r="AO13" s="1068"/>
      <c r="AP13" s="1068" t="s">
        <v>493</v>
      </c>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t="s">
        <v>565</v>
      </c>
      <c r="BT13" s="980"/>
      <c r="BU13" s="980"/>
      <c r="BV13" s="980"/>
      <c r="BW13" s="980"/>
      <c r="BX13" s="980"/>
      <c r="BY13" s="980"/>
      <c r="BZ13" s="980"/>
      <c r="CA13" s="980"/>
      <c r="CB13" s="980"/>
      <c r="CC13" s="980"/>
      <c r="CD13" s="980"/>
      <c r="CE13" s="980"/>
      <c r="CF13" s="980"/>
      <c r="CG13" s="1001"/>
      <c r="CH13" s="976">
        <v>-3377</v>
      </c>
      <c r="CI13" s="977"/>
      <c r="CJ13" s="977"/>
      <c r="CK13" s="977"/>
      <c r="CL13" s="978"/>
      <c r="CM13" s="976">
        <v>16047</v>
      </c>
      <c r="CN13" s="977"/>
      <c r="CO13" s="977"/>
      <c r="CP13" s="977"/>
      <c r="CQ13" s="978"/>
      <c r="CR13" s="976">
        <v>18138</v>
      </c>
      <c r="CS13" s="977"/>
      <c r="CT13" s="977"/>
      <c r="CU13" s="977"/>
      <c r="CV13" s="978"/>
      <c r="CW13" s="976">
        <v>5454</v>
      </c>
      <c r="CX13" s="977"/>
      <c r="CY13" s="977"/>
      <c r="CZ13" s="977"/>
      <c r="DA13" s="978"/>
      <c r="DB13" s="976">
        <v>48217</v>
      </c>
      <c r="DC13" s="977"/>
      <c r="DD13" s="977"/>
      <c r="DE13" s="977"/>
      <c r="DF13" s="978"/>
      <c r="DG13" s="976" t="s">
        <v>493</v>
      </c>
      <c r="DH13" s="977"/>
      <c r="DI13" s="977"/>
      <c r="DJ13" s="977"/>
      <c r="DK13" s="978"/>
      <c r="DL13" s="976" t="s">
        <v>493</v>
      </c>
      <c r="DM13" s="977"/>
      <c r="DN13" s="977"/>
      <c r="DO13" s="977"/>
      <c r="DP13" s="978"/>
      <c r="DQ13" s="976" t="s">
        <v>493</v>
      </c>
      <c r="DR13" s="977"/>
      <c r="DS13" s="977"/>
      <c r="DT13" s="977"/>
      <c r="DU13" s="978"/>
      <c r="DV13" s="979"/>
      <c r="DW13" s="980"/>
      <c r="DX13" s="980"/>
      <c r="DY13" s="980"/>
      <c r="DZ13" s="981"/>
      <c r="EA13" s="216"/>
    </row>
    <row r="14" spans="1:131" s="217" customFormat="1" ht="26.25" customHeight="1" x14ac:dyDescent="0.2">
      <c r="A14" s="220">
        <v>8</v>
      </c>
      <c r="B14" s="1017" t="s">
        <v>381</v>
      </c>
      <c r="C14" s="1018"/>
      <c r="D14" s="1018"/>
      <c r="E14" s="1018"/>
      <c r="F14" s="1018"/>
      <c r="G14" s="1018"/>
      <c r="H14" s="1018"/>
      <c r="I14" s="1018"/>
      <c r="J14" s="1018"/>
      <c r="K14" s="1018"/>
      <c r="L14" s="1018"/>
      <c r="M14" s="1018"/>
      <c r="N14" s="1018"/>
      <c r="O14" s="1018"/>
      <c r="P14" s="1019"/>
      <c r="Q14" s="1025">
        <v>6622</v>
      </c>
      <c r="R14" s="1026"/>
      <c r="S14" s="1026"/>
      <c r="T14" s="1026"/>
      <c r="U14" s="1026"/>
      <c r="V14" s="1026">
        <v>6622</v>
      </c>
      <c r="W14" s="1026"/>
      <c r="X14" s="1026"/>
      <c r="Y14" s="1026"/>
      <c r="Z14" s="1026"/>
      <c r="AA14" s="1026" t="s">
        <v>493</v>
      </c>
      <c r="AB14" s="1026"/>
      <c r="AC14" s="1026"/>
      <c r="AD14" s="1026"/>
      <c r="AE14" s="1027"/>
      <c r="AF14" s="1022" t="s">
        <v>122</v>
      </c>
      <c r="AG14" s="1023"/>
      <c r="AH14" s="1023"/>
      <c r="AI14" s="1023"/>
      <c r="AJ14" s="1024"/>
      <c r="AK14" s="1067" t="s">
        <v>493</v>
      </c>
      <c r="AL14" s="1068"/>
      <c r="AM14" s="1068"/>
      <c r="AN14" s="1068"/>
      <c r="AO14" s="1068"/>
      <c r="AP14" s="1068">
        <v>48255</v>
      </c>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t="s">
        <v>566</v>
      </c>
      <c r="BT14" s="980"/>
      <c r="BU14" s="980"/>
      <c r="BV14" s="980"/>
      <c r="BW14" s="980"/>
      <c r="BX14" s="980"/>
      <c r="BY14" s="980"/>
      <c r="BZ14" s="980"/>
      <c r="CA14" s="980"/>
      <c r="CB14" s="980"/>
      <c r="CC14" s="980"/>
      <c r="CD14" s="980"/>
      <c r="CE14" s="980"/>
      <c r="CF14" s="980"/>
      <c r="CG14" s="1001"/>
      <c r="CH14" s="976">
        <v>-13</v>
      </c>
      <c r="CI14" s="977"/>
      <c r="CJ14" s="977"/>
      <c r="CK14" s="977"/>
      <c r="CL14" s="978"/>
      <c r="CM14" s="976">
        <v>14</v>
      </c>
      <c r="CN14" s="977"/>
      <c r="CO14" s="977"/>
      <c r="CP14" s="977"/>
      <c r="CQ14" s="978"/>
      <c r="CR14" s="976">
        <v>50</v>
      </c>
      <c r="CS14" s="977"/>
      <c r="CT14" s="977"/>
      <c r="CU14" s="977"/>
      <c r="CV14" s="978"/>
      <c r="CW14" s="976">
        <v>197</v>
      </c>
      <c r="CX14" s="977"/>
      <c r="CY14" s="977"/>
      <c r="CZ14" s="977"/>
      <c r="DA14" s="978"/>
      <c r="DB14" s="976" t="s">
        <v>493</v>
      </c>
      <c r="DC14" s="977"/>
      <c r="DD14" s="977"/>
      <c r="DE14" s="977"/>
      <c r="DF14" s="978"/>
      <c r="DG14" s="976" t="s">
        <v>493</v>
      </c>
      <c r="DH14" s="977"/>
      <c r="DI14" s="977"/>
      <c r="DJ14" s="977"/>
      <c r="DK14" s="978"/>
      <c r="DL14" s="976" t="s">
        <v>493</v>
      </c>
      <c r="DM14" s="977"/>
      <c r="DN14" s="977"/>
      <c r="DO14" s="977"/>
      <c r="DP14" s="978"/>
      <c r="DQ14" s="976" t="s">
        <v>493</v>
      </c>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t="s">
        <v>567</v>
      </c>
      <c r="BT15" s="980"/>
      <c r="BU15" s="980"/>
      <c r="BV15" s="980"/>
      <c r="BW15" s="980"/>
      <c r="BX15" s="980"/>
      <c r="BY15" s="980"/>
      <c r="BZ15" s="980"/>
      <c r="CA15" s="980"/>
      <c r="CB15" s="980"/>
      <c r="CC15" s="980"/>
      <c r="CD15" s="980"/>
      <c r="CE15" s="980"/>
      <c r="CF15" s="980"/>
      <c r="CG15" s="1001"/>
      <c r="CH15" s="976">
        <v>163</v>
      </c>
      <c r="CI15" s="977"/>
      <c r="CJ15" s="977"/>
      <c r="CK15" s="977"/>
      <c r="CL15" s="978"/>
      <c r="CM15" s="976">
        <v>4317</v>
      </c>
      <c r="CN15" s="977"/>
      <c r="CO15" s="977"/>
      <c r="CP15" s="977"/>
      <c r="CQ15" s="978"/>
      <c r="CR15" s="976">
        <v>700</v>
      </c>
      <c r="CS15" s="977"/>
      <c r="CT15" s="977"/>
      <c r="CU15" s="977"/>
      <c r="CV15" s="978"/>
      <c r="CW15" s="976" t="s">
        <v>493</v>
      </c>
      <c r="CX15" s="977"/>
      <c r="CY15" s="977"/>
      <c r="CZ15" s="977"/>
      <c r="DA15" s="978"/>
      <c r="DB15" s="976" t="s">
        <v>493</v>
      </c>
      <c r="DC15" s="977"/>
      <c r="DD15" s="977"/>
      <c r="DE15" s="977"/>
      <c r="DF15" s="978"/>
      <c r="DG15" s="976" t="s">
        <v>493</v>
      </c>
      <c r="DH15" s="977"/>
      <c r="DI15" s="977"/>
      <c r="DJ15" s="977"/>
      <c r="DK15" s="978"/>
      <c r="DL15" s="976" t="s">
        <v>493</v>
      </c>
      <c r="DM15" s="977"/>
      <c r="DN15" s="977"/>
      <c r="DO15" s="977"/>
      <c r="DP15" s="978"/>
      <c r="DQ15" s="976" t="s">
        <v>493</v>
      </c>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t="s">
        <v>568</v>
      </c>
      <c r="BT16" s="980"/>
      <c r="BU16" s="980"/>
      <c r="BV16" s="980"/>
      <c r="BW16" s="980"/>
      <c r="BX16" s="980"/>
      <c r="BY16" s="980"/>
      <c r="BZ16" s="980"/>
      <c r="CA16" s="980"/>
      <c r="CB16" s="980"/>
      <c r="CC16" s="980"/>
      <c r="CD16" s="980"/>
      <c r="CE16" s="980"/>
      <c r="CF16" s="980"/>
      <c r="CG16" s="1001"/>
      <c r="CH16" s="976">
        <v>-26</v>
      </c>
      <c r="CI16" s="977"/>
      <c r="CJ16" s="977"/>
      <c r="CK16" s="977"/>
      <c r="CL16" s="978"/>
      <c r="CM16" s="976">
        <v>56</v>
      </c>
      <c r="CN16" s="977"/>
      <c r="CO16" s="977"/>
      <c r="CP16" s="977"/>
      <c r="CQ16" s="978"/>
      <c r="CR16" s="976">
        <v>60</v>
      </c>
      <c r="CS16" s="977"/>
      <c r="CT16" s="977"/>
      <c r="CU16" s="977"/>
      <c r="CV16" s="978"/>
      <c r="CW16" s="976">
        <v>114</v>
      </c>
      <c r="CX16" s="977"/>
      <c r="CY16" s="977"/>
      <c r="CZ16" s="977"/>
      <c r="DA16" s="978"/>
      <c r="DB16" s="976" t="s">
        <v>493</v>
      </c>
      <c r="DC16" s="977"/>
      <c r="DD16" s="977"/>
      <c r="DE16" s="977"/>
      <c r="DF16" s="978"/>
      <c r="DG16" s="976" t="s">
        <v>493</v>
      </c>
      <c r="DH16" s="977"/>
      <c r="DI16" s="977"/>
      <c r="DJ16" s="977"/>
      <c r="DK16" s="978"/>
      <c r="DL16" s="976" t="s">
        <v>493</v>
      </c>
      <c r="DM16" s="977"/>
      <c r="DN16" s="977"/>
      <c r="DO16" s="977"/>
      <c r="DP16" s="978"/>
      <c r="DQ16" s="976" t="s">
        <v>493</v>
      </c>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t="s">
        <v>569</v>
      </c>
      <c r="BT17" s="980"/>
      <c r="BU17" s="980"/>
      <c r="BV17" s="980"/>
      <c r="BW17" s="980"/>
      <c r="BX17" s="980"/>
      <c r="BY17" s="980"/>
      <c r="BZ17" s="980"/>
      <c r="CA17" s="980"/>
      <c r="CB17" s="980"/>
      <c r="CC17" s="980"/>
      <c r="CD17" s="980"/>
      <c r="CE17" s="980"/>
      <c r="CF17" s="980"/>
      <c r="CG17" s="1001"/>
      <c r="CH17" s="976">
        <v>-9</v>
      </c>
      <c r="CI17" s="977"/>
      <c r="CJ17" s="977"/>
      <c r="CK17" s="977"/>
      <c r="CL17" s="978"/>
      <c r="CM17" s="976">
        <v>5823</v>
      </c>
      <c r="CN17" s="977"/>
      <c r="CO17" s="977"/>
      <c r="CP17" s="977"/>
      <c r="CQ17" s="978"/>
      <c r="CR17" s="976">
        <v>3762</v>
      </c>
      <c r="CS17" s="977"/>
      <c r="CT17" s="977"/>
      <c r="CU17" s="977"/>
      <c r="CV17" s="978"/>
      <c r="CW17" s="976" t="s">
        <v>493</v>
      </c>
      <c r="CX17" s="977"/>
      <c r="CY17" s="977"/>
      <c r="CZ17" s="977"/>
      <c r="DA17" s="978"/>
      <c r="DB17" s="976">
        <v>4150</v>
      </c>
      <c r="DC17" s="977"/>
      <c r="DD17" s="977"/>
      <c r="DE17" s="977"/>
      <c r="DF17" s="978"/>
      <c r="DG17" s="976" t="s">
        <v>493</v>
      </c>
      <c r="DH17" s="977"/>
      <c r="DI17" s="977"/>
      <c r="DJ17" s="977"/>
      <c r="DK17" s="978"/>
      <c r="DL17" s="976">
        <v>10956</v>
      </c>
      <c r="DM17" s="977"/>
      <c r="DN17" s="977"/>
      <c r="DO17" s="977"/>
      <c r="DP17" s="978"/>
      <c r="DQ17" s="976">
        <v>-214</v>
      </c>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t="s">
        <v>570</v>
      </c>
      <c r="BT18" s="980"/>
      <c r="BU18" s="980"/>
      <c r="BV18" s="980"/>
      <c r="BW18" s="980"/>
      <c r="BX18" s="980"/>
      <c r="BY18" s="980"/>
      <c r="BZ18" s="980"/>
      <c r="CA18" s="980"/>
      <c r="CB18" s="980"/>
      <c r="CC18" s="980"/>
      <c r="CD18" s="980"/>
      <c r="CE18" s="980"/>
      <c r="CF18" s="980"/>
      <c r="CG18" s="1001"/>
      <c r="CH18" s="976">
        <v>-95</v>
      </c>
      <c r="CI18" s="977"/>
      <c r="CJ18" s="977"/>
      <c r="CK18" s="977"/>
      <c r="CL18" s="978"/>
      <c r="CM18" s="976">
        <v>-7199</v>
      </c>
      <c r="CN18" s="977"/>
      <c r="CO18" s="977"/>
      <c r="CP18" s="977"/>
      <c r="CQ18" s="978"/>
      <c r="CR18" s="976">
        <v>5500</v>
      </c>
      <c r="CS18" s="977"/>
      <c r="CT18" s="977"/>
      <c r="CU18" s="977"/>
      <c r="CV18" s="978"/>
      <c r="CW18" s="976" t="s">
        <v>493</v>
      </c>
      <c r="CX18" s="977"/>
      <c r="CY18" s="977"/>
      <c r="CZ18" s="977"/>
      <c r="DA18" s="978"/>
      <c r="DB18" s="976">
        <v>6672</v>
      </c>
      <c r="DC18" s="977"/>
      <c r="DD18" s="977"/>
      <c r="DE18" s="977"/>
      <c r="DF18" s="978"/>
      <c r="DG18" s="976" t="s">
        <v>493</v>
      </c>
      <c r="DH18" s="977"/>
      <c r="DI18" s="977"/>
      <c r="DJ18" s="977"/>
      <c r="DK18" s="978"/>
      <c r="DL18" s="976">
        <v>11039</v>
      </c>
      <c r="DM18" s="977"/>
      <c r="DN18" s="977"/>
      <c r="DO18" s="977"/>
      <c r="DP18" s="978"/>
      <c r="DQ18" s="976">
        <v>1374</v>
      </c>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t="s">
        <v>571</v>
      </c>
      <c r="BT19" s="980"/>
      <c r="BU19" s="980"/>
      <c r="BV19" s="980"/>
      <c r="BW19" s="980"/>
      <c r="BX19" s="980"/>
      <c r="BY19" s="980"/>
      <c r="BZ19" s="980"/>
      <c r="CA19" s="980"/>
      <c r="CB19" s="980"/>
      <c r="CC19" s="980"/>
      <c r="CD19" s="980"/>
      <c r="CE19" s="980"/>
      <c r="CF19" s="980"/>
      <c r="CG19" s="1001"/>
      <c r="CH19" s="976">
        <v>-13</v>
      </c>
      <c r="CI19" s="977"/>
      <c r="CJ19" s="977"/>
      <c r="CK19" s="977"/>
      <c r="CL19" s="978"/>
      <c r="CM19" s="976">
        <v>878</v>
      </c>
      <c r="CN19" s="977"/>
      <c r="CO19" s="977"/>
      <c r="CP19" s="977"/>
      <c r="CQ19" s="978"/>
      <c r="CR19" s="976">
        <v>978</v>
      </c>
      <c r="CS19" s="977"/>
      <c r="CT19" s="977"/>
      <c r="CU19" s="977"/>
      <c r="CV19" s="978"/>
      <c r="CW19" s="976">
        <v>284</v>
      </c>
      <c r="CX19" s="977"/>
      <c r="CY19" s="977"/>
      <c r="CZ19" s="977"/>
      <c r="DA19" s="978"/>
      <c r="DB19" s="976" t="s">
        <v>493</v>
      </c>
      <c r="DC19" s="977"/>
      <c r="DD19" s="977"/>
      <c r="DE19" s="977"/>
      <c r="DF19" s="978"/>
      <c r="DG19" s="976" t="s">
        <v>493</v>
      </c>
      <c r="DH19" s="977"/>
      <c r="DI19" s="977"/>
      <c r="DJ19" s="977"/>
      <c r="DK19" s="978"/>
      <c r="DL19" s="976" t="s">
        <v>493</v>
      </c>
      <c r="DM19" s="977"/>
      <c r="DN19" s="977"/>
      <c r="DO19" s="977"/>
      <c r="DP19" s="978"/>
      <c r="DQ19" s="976" t="s">
        <v>493</v>
      </c>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t="s">
        <v>572</v>
      </c>
      <c r="BT20" s="980"/>
      <c r="BU20" s="980"/>
      <c r="BV20" s="980"/>
      <c r="BW20" s="980"/>
      <c r="BX20" s="980"/>
      <c r="BY20" s="980"/>
      <c r="BZ20" s="980"/>
      <c r="CA20" s="980"/>
      <c r="CB20" s="980"/>
      <c r="CC20" s="980"/>
      <c r="CD20" s="980"/>
      <c r="CE20" s="980"/>
      <c r="CF20" s="980"/>
      <c r="CG20" s="1001"/>
      <c r="CH20" s="976">
        <v>-13</v>
      </c>
      <c r="CI20" s="977"/>
      <c r="CJ20" s="977"/>
      <c r="CK20" s="977"/>
      <c r="CL20" s="978"/>
      <c r="CM20" s="976">
        <v>411</v>
      </c>
      <c r="CN20" s="977"/>
      <c r="CO20" s="977"/>
      <c r="CP20" s="977"/>
      <c r="CQ20" s="978"/>
      <c r="CR20" s="976">
        <v>217</v>
      </c>
      <c r="CS20" s="977"/>
      <c r="CT20" s="977"/>
      <c r="CU20" s="977"/>
      <c r="CV20" s="978"/>
      <c r="CW20" s="976">
        <v>311</v>
      </c>
      <c r="CX20" s="977"/>
      <c r="CY20" s="977"/>
      <c r="CZ20" s="977"/>
      <c r="DA20" s="978"/>
      <c r="DB20" s="976" t="s">
        <v>493</v>
      </c>
      <c r="DC20" s="977"/>
      <c r="DD20" s="977"/>
      <c r="DE20" s="977"/>
      <c r="DF20" s="978"/>
      <c r="DG20" s="976" t="s">
        <v>493</v>
      </c>
      <c r="DH20" s="977"/>
      <c r="DI20" s="977"/>
      <c r="DJ20" s="977"/>
      <c r="DK20" s="978"/>
      <c r="DL20" s="976" t="s">
        <v>493</v>
      </c>
      <c r="DM20" s="977"/>
      <c r="DN20" s="977"/>
      <c r="DO20" s="977"/>
      <c r="DP20" s="978"/>
      <c r="DQ20" s="976" t="s">
        <v>493</v>
      </c>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t="s">
        <v>573</v>
      </c>
      <c r="BT21" s="980"/>
      <c r="BU21" s="980"/>
      <c r="BV21" s="980"/>
      <c r="BW21" s="980"/>
      <c r="BX21" s="980"/>
      <c r="BY21" s="980"/>
      <c r="BZ21" s="980"/>
      <c r="CA21" s="980"/>
      <c r="CB21" s="980"/>
      <c r="CC21" s="980"/>
      <c r="CD21" s="980"/>
      <c r="CE21" s="980"/>
      <c r="CF21" s="980"/>
      <c r="CG21" s="1001"/>
      <c r="CH21" s="976">
        <v>-41</v>
      </c>
      <c r="CI21" s="977"/>
      <c r="CJ21" s="977"/>
      <c r="CK21" s="977"/>
      <c r="CL21" s="978"/>
      <c r="CM21" s="976">
        <v>201</v>
      </c>
      <c r="CN21" s="977"/>
      <c r="CO21" s="977"/>
      <c r="CP21" s="977"/>
      <c r="CQ21" s="978"/>
      <c r="CR21" s="976">
        <v>100</v>
      </c>
      <c r="CS21" s="977"/>
      <c r="CT21" s="977"/>
      <c r="CU21" s="977"/>
      <c r="CV21" s="978"/>
      <c r="CW21" s="976">
        <v>108</v>
      </c>
      <c r="CX21" s="977"/>
      <c r="CY21" s="977"/>
      <c r="CZ21" s="977"/>
      <c r="DA21" s="978"/>
      <c r="DB21" s="976" t="s">
        <v>493</v>
      </c>
      <c r="DC21" s="977"/>
      <c r="DD21" s="977"/>
      <c r="DE21" s="977"/>
      <c r="DF21" s="978"/>
      <c r="DG21" s="976" t="s">
        <v>493</v>
      </c>
      <c r="DH21" s="977"/>
      <c r="DI21" s="977"/>
      <c r="DJ21" s="977"/>
      <c r="DK21" s="978"/>
      <c r="DL21" s="976" t="s">
        <v>493</v>
      </c>
      <c r="DM21" s="977"/>
      <c r="DN21" s="977"/>
      <c r="DO21" s="977"/>
      <c r="DP21" s="978"/>
      <c r="DQ21" s="976" t="s">
        <v>493</v>
      </c>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382</v>
      </c>
      <c r="BA22" s="1015"/>
      <c r="BB22" s="1015"/>
      <c r="BC22" s="1015"/>
      <c r="BD22" s="1016"/>
      <c r="BE22" s="215"/>
      <c r="BF22" s="215"/>
      <c r="BG22" s="215"/>
      <c r="BH22" s="215"/>
      <c r="BI22" s="215"/>
      <c r="BJ22" s="215"/>
      <c r="BK22" s="215"/>
      <c r="BL22" s="215"/>
      <c r="BM22" s="215"/>
      <c r="BN22" s="215"/>
      <c r="BO22" s="215"/>
      <c r="BP22" s="215"/>
      <c r="BQ22" s="220">
        <v>16</v>
      </c>
      <c r="BR22" s="221"/>
      <c r="BS22" s="979" t="s">
        <v>574</v>
      </c>
      <c r="BT22" s="980"/>
      <c r="BU22" s="980"/>
      <c r="BV22" s="980"/>
      <c r="BW22" s="980"/>
      <c r="BX22" s="980"/>
      <c r="BY22" s="980"/>
      <c r="BZ22" s="980"/>
      <c r="CA22" s="980"/>
      <c r="CB22" s="980"/>
      <c r="CC22" s="980"/>
      <c r="CD22" s="980"/>
      <c r="CE22" s="980"/>
      <c r="CF22" s="980"/>
      <c r="CG22" s="1001"/>
      <c r="CH22" s="976">
        <v>20</v>
      </c>
      <c r="CI22" s="977"/>
      <c r="CJ22" s="977"/>
      <c r="CK22" s="977"/>
      <c r="CL22" s="978"/>
      <c r="CM22" s="976">
        <v>11828</v>
      </c>
      <c r="CN22" s="977"/>
      <c r="CO22" s="977"/>
      <c r="CP22" s="977"/>
      <c r="CQ22" s="978"/>
      <c r="CR22" s="976">
        <v>1</v>
      </c>
      <c r="CS22" s="977"/>
      <c r="CT22" s="977"/>
      <c r="CU22" s="977"/>
      <c r="CV22" s="978"/>
      <c r="CW22" s="976">
        <v>0</v>
      </c>
      <c r="CX22" s="977"/>
      <c r="CY22" s="977"/>
      <c r="CZ22" s="977"/>
      <c r="DA22" s="978"/>
      <c r="DB22" s="976" t="s">
        <v>493</v>
      </c>
      <c r="DC22" s="977"/>
      <c r="DD22" s="977"/>
      <c r="DE22" s="977"/>
      <c r="DF22" s="978"/>
      <c r="DG22" s="976" t="s">
        <v>493</v>
      </c>
      <c r="DH22" s="977"/>
      <c r="DI22" s="977"/>
      <c r="DJ22" s="977"/>
      <c r="DK22" s="978"/>
      <c r="DL22" s="976" t="s">
        <v>493</v>
      </c>
      <c r="DM22" s="977"/>
      <c r="DN22" s="977"/>
      <c r="DO22" s="977"/>
      <c r="DP22" s="978"/>
      <c r="DQ22" s="976" t="s">
        <v>493</v>
      </c>
      <c r="DR22" s="977"/>
      <c r="DS22" s="977"/>
      <c r="DT22" s="977"/>
      <c r="DU22" s="978"/>
      <c r="DV22" s="979"/>
      <c r="DW22" s="980"/>
      <c r="DX22" s="980"/>
      <c r="DY22" s="980"/>
      <c r="DZ22" s="981"/>
      <c r="EA22" s="216"/>
    </row>
    <row r="23" spans="1:131" s="217" customFormat="1" ht="26.25" customHeight="1" thickBot="1" x14ac:dyDescent="0.25">
      <c r="A23" s="222" t="s">
        <v>383</v>
      </c>
      <c r="B23" s="924" t="s">
        <v>384</v>
      </c>
      <c r="C23" s="925"/>
      <c r="D23" s="925"/>
      <c r="E23" s="925"/>
      <c r="F23" s="925"/>
      <c r="G23" s="925"/>
      <c r="H23" s="925"/>
      <c r="I23" s="925"/>
      <c r="J23" s="925"/>
      <c r="K23" s="925"/>
      <c r="L23" s="925"/>
      <c r="M23" s="925"/>
      <c r="N23" s="925"/>
      <c r="O23" s="925"/>
      <c r="P23" s="935"/>
      <c r="Q23" s="1054">
        <v>871942</v>
      </c>
      <c r="R23" s="1048"/>
      <c r="S23" s="1048"/>
      <c r="T23" s="1048"/>
      <c r="U23" s="1048"/>
      <c r="V23" s="1048">
        <v>868049</v>
      </c>
      <c r="W23" s="1048"/>
      <c r="X23" s="1048"/>
      <c r="Y23" s="1048"/>
      <c r="Z23" s="1048"/>
      <c r="AA23" s="1048">
        <v>3892</v>
      </c>
      <c r="AB23" s="1048"/>
      <c r="AC23" s="1048"/>
      <c r="AD23" s="1048"/>
      <c r="AE23" s="1055"/>
      <c r="AF23" s="1056">
        <v>1960</v>
      </c>
      <c r="AG23" s="1048"/>
      <c r="AH23" s="1048"/>
      <c r="AI23" s="1048"/>
      <c r="AJ23" s="1057"/>
      <c r="AK23" s="1058"/>
      <c r="AL23" s="1059"/>
      <c r="AM23" s="1059"/>
      <c r="AN23" s="1059"/>
      <c r="AO23" s="1059"/>
      <c r="AP23" s="1048">
        <v>1280105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t="s">
        <v>575</v>
      </c>
      <c r="BT23" s="980"/>
      <c r="BU23" s="980"/>
      <c r="BV23" s="980"/>
      <c r="BW23" s="980"/>
      <c r="BX23" s="980"/>
      <c r="BY23" s="980"/>
      <c r="BZ23" s="980"/>
      <c r="CA23" s="980"/>
      <c r="CB23" s="980"/>
      <c r="CC23" s="980"/>
      <c r="CD23" s="980"/>
      <c r="CE23" s="980"/>
      <c r="CF23" s="980"/>
      <c r="CG23" s="1001"/>
      <c r="CH23" s="976" t="s">
        <v>493</v>
      </c>
      <c r="CI23" s="977"/>
      <c r="CJ23" s="977"/>
      <c r="CK23" s="977"/>
      <c r="CL23" s="978"/>
      <c r="CM23" s="976">
        <v>91555</v>
      </c>
      <c r="CN23" s="977"/>
      <c r="CO23" s="977"/>
      <c r="CP23" s="977"/>
      <c r="CQ23" s="978"/>
      <c r="CR23" s="976">
        <v>45777</v>
      </c>
      <c r="CS23" s="977"/>
      <c r="CT23" s="977"/>
      <c r="CU23" s="977"/>
      <c r="CV23" s="978"/>
      <c r="CW23" s="976" t="s">
        <v>493</v>
      </c>
      <c r="CX23" s="977"/>
      <c r="CY23" s="977"/>
      <c r="CZ23" s="977"/>
      <c r="DA23" s="978"/>
      <c r="DB23" s="976">
        <v>14153</v>
      </c>
      <c r="DC23" s="977"/>
      <c r="DD23" s="977"/>
      <c r="DE23" s="977"/>
      <c r="DF23" s="978"/>
      <c r="DG23" s="976">
        <v>99460</v>
      </c>
      <c r="DH23" s="977"/>
      <c r="DI23" s="977"/>
      <c r="DJ23" s="977"/>
      <c r="DK23" s="978"/>
      <c r="DL23" s="976" t="s">
        <v>493</v>
      </c>
      <c r="DM23" s="977"/>
      <c r="DN23" s="977"/>
      <c r="DO23" s="977"/>
      <c r="DP23" s="978"/>
      <c r="DQ23" s="976" t="s">
        <v>493</v>
      </c>
      <c r="DR23" s="977"/>
      <c r="DS23" s="977"/>
      <c r="DT23" s="977"/>
      <c r="DU23" s="978"/>
      <c r="DV23" s="979"/>
      <c r="DW23" s="980"/>
      <c r="DX23" s="980"/>
      <c r="DY23" s="980"/>
      <c r="DZ23" s="981"/>
      <c r="EA23" s="216"/>
    </row>
    <row r="24" spans="1:131" s="217" customFormat="1" ht="26.25" customHeight="1" x14ac:dyDescent="0.2">
      <c r="A24" s="1047" t="s">
        <v>385</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t="s">
        <v>576</v>
      </c>
      <c r="BT24" s="980"/>
      <c r="BU24" s="980"/>
      <c r="BV24" s="980"/>
      <c r="BW24" s="980"/>
      <c r="BX24" s="980"/>
      <c r="BY24" s="980"/>
      <c r="BZ24" s="980"/>
      <c r="CA24" s="980"/>
      <c r="CB24" s="980"/>
      <c r="CC24" s="980"/>
      <c r="CD24" s="980"/>
      <c r="CE24" s="980"/>
      <c r="CF24" s="980"/>
      <c r="CG24" s="1001"/>
      <c r="CH24" s="976">
        <v>-340</v>
      </c>
      <c r="CI24" s="977"/>
      <c r="CJ24" s="977"/>
      <c r="CK24" s="977"/>
      <c r="CL24" s="978"/>
      <c r="CM24" s="976">
        <v>-568</v>
      </c>
      <c r="CN24" s="977"/>
      <c r="CO24" s="977"/>
      <c r="CP24" s="977"/>
      <c r="CQ24" s="978"/>
      <c r="CR24" s="976">
        <v>5100</v>
      </c>
      <c r="CS24" s="977"/>
      <c r="CT24" s="977"/>
      <c r="CU24" s="977"/>
      <c r="CV24" s="978"/>
      <c r="CW24" s="976">
        <v>12</v>
      </c>
      <c r="CX24" s="977"/>
      <c r="CY24" s="977"/>
      <c r="CZ24" s="977"/>
      <c r="DA24" s="978"/>
      <c r="DB24" s="976">
        <v>14671</v>
      </c>
      <c r="DC24" s="977"/>
      <c r="DD24" s="977"/>
      <c r="DE24" s="977"/>
      <c r="DF24" s="978"/>
      <c r="DG24" s="976" t="s">
        <v>493</v>
      </c>
      <c r="DH24" s="977"/>
      <c r="DI24" s="977"/>
      <c r="DJ24" s="977"/>
      <c r="DK24" s="978"/>
      <c r="DL24" s="976">
        <v>15500</v>
      </c>
      <c r="DM24" s="977"/>
      <c r="DN24" s="977"/>
      <c r="DO24" s="977"/>
      <c r="DP24" s="978"/>
      <c r="DQ24" s="976">
        <v>13950</v>
      </c>
      <c r="DR24" s="977"/>
      <c r="DS24" s="977"/>
      <c r="DT24" s="977"/>
      <c r="DU24" s="978"/>
      <c r="DV24" s="979"/>
      <c r="DW24" s="980"/>
      <c r="DX24" s="980"/>
      <c r="DY24" s="980"/>
      <c r="DZ24" s="981"/>
      <c r="EA24" s="216"/>
    </row>
    <row r="25" spans="1:131" ht="26.25" customHeight="1" thickBot="1" x14ac:dyDescent="0.25">
      <c r="A25" s="1046" t="s">
        <v>386</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t="s">
        <v>577</v>
      </c>
      <c r="BT25" s="980"/>
      <c r="BU25" s="980"/>
      <c r="BV25" s="980"/>
      <c r="BW25" s="980"/>
      <c r="BX25" s="980"/>
      <c r="BY25" s="980"/>
      <c r="BZ25" s="980"/>
      <c r="CA25" s="980"/>
      <c r="CB25" s="980"/>
      <c r="CC25" s="980"/>
      <c r="CD25" s="980"/>
      <c r="CE25" s="980"/>
      <c r="CF25" s="980"/>
      <c r="CG25" s="1001"/>
      <c r="CH25" s="976">
        <v>12</v>
      </c>
      <c r="CI25" s="977"/>
      <c r="CJ25" s="977"/>
      <c r="CK25" s="977"/>
      <c r="CL25" s="978"/>
      <c r="CM25" s="976">
        <v>119</v>
      </c>
      <c r="CN25" s="977"/>
      <c r="CO25" s="977"/>
      <c r="CP25" s="977"/>
      <c r="CQ25" s="978"/>
      <c r="CR25" s="976">
        <v>20</v>
      </c>
      <c r="CS25" s="977"/>
      <c r="CT25" s="977"/>
      <c r="CU25" s="977"/>
      <c r="CV25" s="978"/>
      <c r="CW25" s="976" t="s">
        <v>493</v>
      </c>
      <c r="CX25" s="977"/>
      <c r="CY25" s="977"/>
      <c r="CZ25" s="977"/>
      <c r="DA25" s="978"/>
      <c r="DB25" s="976" t="s">
        <v>493</v>
      </c>
      <c r="DC25" s="977"/>
      <c r="DD25" s="977"/>
      <c r="DE25" s="977"/>
      <c r="DF25" s="978"/>
      <c r="DG25" s="976" t="s">
        <v>493</v>
      </c>
      <c r="DH25" s="977"/>
      <c r="DI25" s="977"/>
      <c r="DJ25" s="977"/>
      <c r="DK25" s="978"/>
      <c r="DL25" s="976" t="s">
        <v>493</v>
      </c>
      <c r="DM25" s="977"/>
      <c r="DN25" s="977"/>
      <c r="DO25" s="977"/>
      <c r="DP25" s="978"/>
      <c r="DQ25" s="976" t="s">
        <v>493</v>
      </c>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387</v>
      </c>
      <c r="R26" s="989"/>
      <c r="S26" s="989"/>
      <c r="T26" s="989"/>
      <c r="U26" s="990"/>
      <c r="V26" s="988" t="s">
        <v>388</v>
      </c>
      <c r="W26" s="989"/>
      <c r="X26" s="989"/>
      <c r="Y26" s="989"/>
      <c r="Z26" s="990"/>
      <c r="AA26" s="988" t="s">
        <v>389</v>
      </c>
      <c r="AB26" s="989"/>
      <c r="AC26" s="989"/>
      <c r="AD26" s="989"/>
      <c r="AE26" s="989"/>
      <c r="AF26" s="1042" t="s">
        <v>390</v>
      </c>
      <c r="AG26" s="995"/>
      <c r="AH26" s="995"/>
      <c r="AI26" s="995"/>
      <c r="AJ26" s="1043"/>
      <c r="AK26" s="989" t="s">
        <v>391</v>
      </c>
      <c r="AL26" s="989"/>
      <c r="AM26" s="989"/>
      <c r="AN26" s="989"/>
      <c r="AO26" s="990"/>
      <c r="AP26" s="988" t="s">
        <v>392</v>
      </c>
      <c r="AQ26" s="989"/>
      <c r="AR26" s="989"/>
      <c r="AS26" s="989"/>
      <c r="AT26" s="990"/>
      <c r="AU26" s="988" t="s">
        <v>393</v>
      </c>
      <c r="AV26" s="989"/>
      <c r="AW26" s="989"/>
      <c r="AX26" s="989"/>
      <c r="AY26" s="990"/>
      <c r="AZ26" s="988" t="s">
        <v>394</v>
      </c>
      <c r="BA26" s="989"/>
      <c r="BB26" s="989"/>
      <c r="BC26" s="989"/>
      <c r="BD26" s="990"/>
      <c r="BE26" s="988" t="s">
        <v>364</v>
      </c>
      <c r="BF26" s="989"/>
      <c r="BG26" s="989"/>
      <c r="BH26" s="989"/>
      <c r="BI26" s="1002"/>
      <c r="BJ26" s="214"/>
      <c r="BK26" s="214"/>
      <c r="BL26" s="214"/>
      <c r="BM26" s="214"/>
      <c r="BN26" s="214"/>
      <c r="BO26" s="223"/>
      <c r="BP26" s="223"/>
      <c r="BQ26" s="220">
        <v>20</v>
      </c>
      <c r="BR26" s="221"/>
      <c r="BS26" s="979" t="s">
        <v>578</v>
      </c>
      <c r="BT26" s="980"/>
      <c r="BU26" s="980"/>
      <c r="BV26" s="980"/>
      <c r="BW26" s="980"/>
      <c r="BX26" s="980"/>
      <c r="BY26" s="980"/>
      <c r="BZ26" s="980"/>
      <c r="CA26" s="980"/>
      <c r="CB26" s="980"/>
      <c r="CC26" s="980"/>
      <c r="CD26" s="980"/>
      <c r="CE26" s="980"/>
      <c r="CF26" s="980"/>
      <c r="CG26" s="1001"/>
      <c r="CH26" s="976">
        <v>-120</v>
      </c>
      <c r="CI26" s="977"/>
      <c r="CJ26" s="977"/>
      <c r="CK26" s="977"/>
      <c r="CL26" s="978"/>
      <c r="CM26" s="976">
        <v>14543</v>
      </c>
      <c r="CN26" s="977"/>
      <c r="CO26" s="977"/>
      <c r="CP26" s="977"/>
      <c r="CQ26" s="978"/>
      <c r="CR26" s="976">
        <v>15510</v>
      </c>
      <c r="CS26" s="977"/>
      <c r="CT26" s="977"/>
      <c r="CU26" s="977"/>
      <c r="CV26" s="978"/>
      <c r="CW26" s="976">
        <v>3455</v>
      </c>
      <c r="CX26" s="977"/>
      <c r="CY26" s="977"/>
      <c r="CZ26" s="977"/>
      <c r="DA26" s="978"/>
      <c r="DB26" s="976" t="s">
        <v>493</v>
      </c>
      <c r="DC26" s="977"/>
      <c r="DD26" s="977"/>
      <c r="DE26" s="977"/>
      <c r="DF26" s="978"/>
      <c r="DG26" s="976" t="s">
        <v>493</v>
      </c>
      <c r="DH26" s="977"/>
      <c r="DI26" s="977"/>
      <c r="DJ26" s="977"/>
      <c r="DK26" s="978"/>
      <c r="DL26" s="976" t="s">
        <v>493</v>
      </c>
      <c r="DM26" s="977"/>
      <c r="DN26" s="977"/>
      <c r="DO26" s="977"/>
      <c r="DP26" s="978"/>
      <c r="DQ26" s="976" t="s">
        <v>493</v>
      </c>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546</v>
      </c>
      <c r="C28" s="1035"/>
      <c r="D28" s="1035"/>
      <c r="E28" s="1035"/>
      <c r="F28" s="1035"/>
      <c r="G28" s="1035"/>
      <c r="H28" s="1035"/>
      <c r="I28" s="1035"/>
      <c r="J28" s="1035"/>
      <c r="K28" s="1035"/>
      <c r="L28" s="1035"/>
      <c r="M28" s="1035"/>
      <c r="N28" s="1035"/>
      <c r="O28" s="1035"/>
      <c r="P28" s="1036"/>
      <c r="Q28" s="1037">
        <v>19981</v>
      </c>
      <c r="R28" s="1038"/>
      <c r="S28" s="1038"/>
      <c r="T28" s="1038"/>
      <c r="U28" s="1038"/>
      <c r="V28" s="1038">
        <v>19893</v>
      </c>
      <c r="W28" s="1038"/>
      <c r="X28" s="1038"/>
      <c r="Y28" s="1038"/>
      <c r="Z28" s="1038"/>
      <c r="AA28" s="1038">
        <v>88</v>
      </c>
      <c r="AB28" s="1038"/>
      <c r="AC28" s="1038"/>
      <c r="AD28" s="1038"/>
      <c r="AE28" s="1039"/>
      <c r="AF28" s="1040">
        <v>88</v>
      </c>
      <c r="AG28" s="1038"/>
      <c r="AH28" s="1038"/>
      <c r="AI28" s="1038"/>
      <c r="AJ28" s="1041"/>
      <c r="AK28" s="1029">
        <v>3307</v>
      </c>
      <c r="AL28" s="1030"/>
      <c r="AM28" s="1030"/>
      <c r="AN28" s="1030"/>
      <c r="AO28" s="1030"/>
      <c r="AP28" s="1030" t="s">
        <v>493</v>
      </c>
      <c r="AQ28" s="1030"/>
      <c r="AR28" s="1030"/>
      <c r="AS28" s="1030"/>
      <c r="AT28" s="1030"/>
      <c r="AU28" s="1030" t="s">
        <v>493</v>
      </c>
      <c r="AV28" s="1030"/>
      <c r="AW28" s="1030"/>
      <c r="AX28" s="1030"/>
      <c r="AY28" s="1030"/>
      <c r="AZ28" s="1031" t="s">
        <v>493</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544</v>
      </c>
      <c r="C29" s="1018"/>
      <c r="D29" s="1018"/>
      <c r="E29" s="1018"/>
      <c r="F29" s="1018"/>
      <c r="G29" s="1018"/>
      <c r="H29" s="1018"/>
      <c r="I29" s="1018"/>
      <c r="J29" s="1018"/>
      <c r="K29" s="1018"/>
      <c r="L29" s="1018"/>
      <c r="M29" s="1018"/>
      <c r="N29" s="1018"/>
      <c r="O29" s="1018"/>
      <c r="P29" s="1019"/>
      <c r="Q29" s="1025">
        <v>105481</v>
      </c>
      <c r="R29" s="1026"/>
      <c r="S29" s="1026"/>
      <c r="T29" s="1026"/>
      <c r="U29" s="1026"/>
      <c r="V29" s="1026">
        <v>104961</v>
      </c>
      <c r="W29" s="1026"/>
      <c r="X29" s="1026"/>
      <c r="Y29" s="1026"/>
      <c r="Z29" s="1026"/>
      <c r="AA29" s="1026">
        <v>520</v>
      </c>
      <c r="AB29" s="1026"/>
      <c r="AC29" s="1026"/>
      <c r="AD29" s="1026"/>
      <c r="AE29" s="1027"/>
      <c r="AF29" s="1022">
        <v>520</v>
      </c>
      <c r="AG29" s="1023"/>
      <c r="AH29" s="1023"/>
      <c r="AI29" s="1023"/>
      <c r="AJ29" s="1024"/>
      <c r="AK29" s="967">
        <v>15907</v>
      </c>
      <c r="AL29" s="958"/>
      <c r="AM29" s="958"/>
      <c r="AN29" s="958"/>
      <c r="AO29" s="958"/>
      <c r="AP29" s="958" t="s">
        <v>493</v>
      </c>
      <c r="AQ29" s="958"/>
      <c r="AR29" s="958"/>
      <c r="AS29" s="958"/>
      <c r="AT29" s="958"/>
      <c r="AU29" s="958" t="s">
        <v>493</v>
      </c>
      <c r="AV29" s="958"/>
      <c r="AW29" s="958"/>
      <c r="AX29" s="958"/>
      <c r="AY29" s="958"/>
      <c r="AZ29" s="1028" t="s">
        <v>493</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554</v>
      </c>
      <c r="C30" s="1018"/>
      <c r="D30" s="1018"/>
      <c r="E30" s="1018"/>
      <c r="F30" s="1018"/>
      <c r="G30" s="1018"/>
      <c r="H30" s="1018"/>
      <c r="I30" s="1018"/>
      <c r="J30" s="1018"/>
      <c r="K30" s="1018"/>
      <c r="L30" s="1018"/>
      <c r="M30" s="1018"/>
      <c r="N30" s="1018"/>
      <c r="O30" s="1018"/>
      <c r="P30" s="1019"/>
      <c r="Q30" s="1025">
        <v>101344</v>
      </c>
      <c r="R30" s="1026"/>
      <c r="S30" s="1026"/>
      <c r="T30" s="1026"/>
      <c r="U30" s="1026"/>
      <c r="V30" s="1026">
        <v>101263</v>
      </c>
      <c r="W30" s="1026"/>
      <c r="X30" s="1026"/>
      <c r="Y30" s="1026"/>
      <c r="Z30" s="1026"/>
      <c r="AA30" s="1026">
        <v>81</v>
      </c>
      <c r="AB30" s="1026"/>
      <c r="AC30" s="1026"/>
      <c r="AD30" s="1026"/>
      <c r="AE30" s="1027"/>
      <c r="AF30" s="1022">
        <v>81</v>
      </c>
      <c r="AG30" s="1023"/>
      <c r="AH30" s="1023"/>
      <c r="AI30" s="1023"/>
      <c r="AJ30" s="1024"/>
      <c r="AK30" s="967">
        <v>10395</v>
      </c>
      <c r="AL30" s="958"/>
      <c r="AM30" s="958"/>
      <c r="AN30" s="958"/>
      <c r="AO30" s="958"/>
      <c r="AP30" s="958" t="s">
        <v>493</v>
      </c>
      <c r="AQ30" s="958"/>
      <c r="AR30" s="958"/>
      <c r="AS30" s="958"/>
      <c r="AT30" s="958"/>
      <c r="AU30" s="958" t="s">
        <v>493</v>
      </c>
      <c r="AV30" s="958"/>
      <c r="AW30" s="958"/>
      <c r="AX30" s="958"/>
      <c r="AY30" s="958"/>
      <c r="AZ30" s="1028" t="s">
        <v>493</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540</v>
      </c>
      <c r="C31" s="1018"/>
      <c r="D31" s="1018"/>
      <c r="E31" s="1018"/>
      <c r="F31" s="1018"/>
      <c r="G31" s="1018"/>
      <c r="H31" s="1018"/>
      <c r="I31" s="1018"/>
      <c r="J31" s="1018"/>
      <c r="K31" s="1018"/>
      <c r="L31" s="1018"/>
      <c r="M31" s="1018"/>
      <c r="N31" s="1018"/>
      <c r="O31" s="1018"/>
      <c r="P31" s="1019"/>
      <c r="Q31" s="1025">
        <v>27806</v>
      </c>
      <c r="R31" s="1026"/>
      <c r="S31" s="1026"/>
      <c r="T31" s="1026"/>
      <c r="U31" s="1026"/>
      <c r="V31" s="1026">
        <v>24429</v>
      </c>
      <c r="W31" s="1026"/>
      <c r="X31" s="1026"/>
      <c r="Y31" s="1026"/>
      <c r="Z31" s="1026"/>
      <c r="AA31" s="1026">
        <v>3377</v>
      </c>
      <c r="AB31" s="1026"/>
      <c r="AC31" s="1026"/>
      <c r="AD31" s="1026"/>
      <c r="AE31" s="1027"/>
      <c r="AF31" s="1022">
        <v>3377</v>
      </c>
      <c r="AG31" s="1023"/>
      <c r="AH31" s="1023"/>
      <c r="AI31" s="1023"/>
      <c r="AJ31" s="1024"/>
      <c r="AK31" s="967" t="s">
        <v>493</v>
      </c>
      <c r="AL31" s="958"/>
      <c r="AM31" s="958"/>
      <c r="AN31" s="958"/>
      <c r="AO31" s="958"/>
      <c r="AP31" s="958" t="s">
        <v>493</v>
      </c>
      <c r="AQ31" s="958"/>
      <c r="AR31" s="958"/>
      <c r="AS31" s="958"/>
      <c r="AT31" s="958"/>
      <c r="AU31" s="958" t="s">
        <v>493</v>
      </c>
      <c r="AV31" s="958"/>
      <c r="AW31" s="958"/>
      <c r="AX31" s="958"/>
      <c r="AY31" s="958"/>
      <c r="AZ31" s="1028" t="s">
        <v>493</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555</v>
      </c>
      <c r="C32" s="1018"/>
      <c r="D32" s="1018"/>
      <c r="E32" s="1018"/>
      <c r="F32" s="1018"/>
      <c r="G32" s="1018"/>
      <c r="H32" s="1018"/>
      <c r="I32" s="1018"/>
      <c r="J32" s="1018"/>
      <c r="K32" s="1018"/>
      <c r="L32" s="1018"/>
      <c r="M32" s="1018"/>
      <c r="N32" s="1018"/>
      <c r="O32" s="1018"/>
      <c r="P32" s="1019"/>
      <c r="Q32" s="1025">
        <v>582</v>
      </c>
      <c r="R32" s="1026"/>
      <c r="S32" s="1026"/>
      <c r="T32" s="1026"/>
      <c r="U32" s="1026"/>
      <c r="V32" s="1026">
        <v>582</v>
      </c>
      <c r="W32" s="1026"/>
      <c r="X32" s="1026"/>
      <c r="Y32" s="1026"/>
      <c r="Z32" s="1026"/>
      <c r="AA32" s="1026" t="s">
        <v>493</v>
      </c>
      <c r="AB32" s="1026"/>
      <c r="AC32" s="1026"/>
      <c r="AD32" s="1026"/>
      <c r="AE32" s="1027"/>
      <c r="AF32" s="1022" t="s">
        <v>122</v>
      </c>
      <c r="AG32" s="1023"/>
      <c r="AH32" s="1023"/>
      <c r="AI32" s="1023"/>
      <c r="AJ32" s="1024"/>
      <c r="AK32" s="967" t="s">
        <v>493</v>
      </c>
      <c r="AL32" s="958"/>
      <c r="AM32" s="958"/>
      <c r="AN32" s="958"/>
      <c r="AO32" s="958"/>
      <c r="AP32" s="958">
        <v>358</v>
      </c>
      <c r="AQ32" s="958"/>
      <c r="AR32" s="958"/>
      <c r="AS32" s="958"/>
      <c r="AT32" s="958"/>
      <c r="AU32" s="958" t="s">
        <v>493</v>
      </c>
      <c r="AV32" s="958"/>
      <c r="AW32" s="958"/>
      <c r="AX32" s="958"/>
      <c r="AY32" s="958"/>
      <c r="AZ32" s="1028" t="s">
        <v>493</v>
      </c>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539</v>
      </c>
      <c r="C33" s="1018"/>
      <c r="D33" s="1018"/>
      <c r="E33" s="1018"/>
      <c r="F33" s="1018"/>
      <c r="G33" s="1018"/>
      <c r="H33" s="1018"/>
      <c r="I33" s="1018"/>
      <c r="J33" s="1018"/>
      <c r="K33" s="1018"/>
      <c r="L33" s="1018"/>
      <c r="M33" s="1018"/>
      <c r="N33" s="1018"/>
      <c r="O33" s="1018"/>
      <c r="P33" s="1019"/>
      <c r="Q33" s="1025">
        <v>21898</v>
      </c>
      <c r="R33" s="1026"/>
      <c r="S33" s="1026"/>
      <c r="T33" s="1026"/>
      <c r="U33" s="1026"/>
      <c r="V33" s="1026">
        <v>21896</v>
      </c>
      <c r="W33" s="1026"/>
      <c r="X33" s="1026"/>
      <c r="Y33" s="1026"/>
      <c r="Z33" s="1026"/>
      <c r="AA33" s="1026">
        <v>2</v>
      </c>
      <c r="AB33" s="1026"/>
      <c r="AC33" s="1026"/>
      <c r="AD33" s="1026"/>
      <c r="AE33" s="1027"/>
      <c r="AF33" s="1022">
        <v>6671</v>
      </c>
      <c r="AG33" s="1023"/>
      <c r="AH33" s="1023"/>
      <c r="AI33" s="1023"/>
      <c r="AJ33" s="1024"/>
      <c r="AK33" s="967">
        <v>247</v>
      </c>
      <c r="AL33" s="958"/>
      <c r="AM33" s="958"/>
      <c r="AN33" s="958"/>
      <c r="AO33" s="958"/>
      <c r="AP33" s="958">
        <v>66220</v>
      </c>
      <c r="AQ33" s="958"/>
      <c r="AR33" s="958"/>
      <c r="AS33" s="958"/>
      <c r="AT33" s="958"/>
      <c r="AU33" s="958">
        <v>1457</v>
      </c>
      <c r="AV33" s="958"/>
      <c r="AW33" s="958"/>
      <c r="AX33" s="958"/>
      <c r="AY33" s="958"/>
      <c r="AZ33" s="1028" t="s">
        <v>493</v>
      </c>
      <c r="BA33" s="1028"/>
      <c r="BB33" s="1028"/>
      <c r="BC33" s="1028"/>
      <c r="BD33" s="1028"/>
      <c r="BE33" s="959" t="s">
        <v>396</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556</v>
      </c>
      <c r="C34" s="1018"/>
      <c r="D34" s="1018"/>
      <c r="E34" s="1018"/>
      <c r="F34" s="1018"/>
      <c r="G34" s="1018"/>
      <c r="H34" s="1018"/>
      <c r="I34" s="1018"/>
      <c r="J34" s="1018"/>
      <c r="K34" s="1018"/>
      <c r="L34" s="1018"/>
      <c r="M34" s="1018"/>
      <c r="N34" s="1018"/>
      <c r="O34" s="1018"/>
      <c r="P34" s="1019"/>
      <c r="Q34" s="1025">
        <v>42573</v>
      </c>
      <c r="R34" s="1026"/>
      <c r="S34" s="1026"/>
      <c r="T34" s="1026"/>
      <c r="U34" s="1026"/>
      <c r="V34" s="1026">
        <v>41652</v>
      </c>
      <c r="W34" s="1026"/>
      <c r="X34" s="1026"/>
      <c r="Y34" s="1026"/>
      <c r="Z34" s="1026"/>
      <c r="AA34" s="1026">
        <v>921</v>
      </c>
      <c r="AB34" s="1026"/>
      <c r="AC34" s="1026"/>
      <c r="AD34" s="1026"/>
      <c r="AE34" s="1027"/>
      <c r="AF34" s="1022">
        <v>1524</v>
      </c>
      <c r="AG34" s="1023"/>
      <c r="AH34" s="1023"/>
      <c r="AI34" s="1023"/>
      <c r="AJ34" s="1024"/>
      <c r="AK34" s="967">
        <v>15794</v>
      </c>
      <c r="AL34" s="958"/>
      <c r="AM34" s="958"/>
      <c r="AN34" s="958"/>
      <c r="AO34" s="958"/>
      <c r="AP34" s="958">
        <v>347271</v>
      </c>
      <c r="AQ34" s="958"/>
      <c r="AR34" s="958"/>
      <c r="AS34" s="958"/>
      <c r="AT34" s="958"/>
      <c r="AU34" s="958">
        <v>184401</v>
      </c>
      <c r="AV34" s="958"/>
      <c r="AW34" s="958"/>
      <c r="AX34" s="958"/>
      <c r="AY34" s="958"/>
      <c r="AZ34" s="1028" t="s">
        <v>493</v>
      </c>
      <c r="BA34" s="1028"/>
      <c r="BB34" s="1028"/>
      <c r="BC34" s="1028"/>
      <c r="BD34" s="1028"/>
      <c r="BE34" s="959" t="s">
        <v>396</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t="s">
        <v>545</v>
      </c>
      <c r="C35" s="1018"/>
      <c r="D35" s="1018"/>
      <c r="E35" s="1018"/>
      <c r="F35" s="1018"/>
      <c r="G35" s="1018"/>
      <c r="H35" s="1018"/>
      <c r="I35" s="1018"/>
      <c r="J35" s="1018"/>
      <c r="K35" s="1018"/>
      <c r="L35" s="1018"/>
      <c r="M35" s="1018"/>
      <c r="N35" s="1018"/>
      <c r="O35" s="1018"/>
      <c r="P35" s="1019"/>
      <c r="Q35" s="1025">
        <v>2177</v>
      </c>
      <c r="R35" s="1026"/>
      <c r="S35" s="1026"/>
      <c r="T35" s="1026"/>
      <c r="U35" s="1026"/>
      <c r="V35" s="1026">
        <v>2179</v>
      </c>
      <c r="W35" s="1026"/>
      <c r="X35" s="1026"/>
      <c r="Y35" s="1026"/>
      <c r="Z35" s="1026"/>
      <c r="AA35" s="1026">
        <v>-2</v>
      </c>
      <c r="AB35" s="1026"/>
      <c r="AC35" s="1026"/>
      <c r="AD35" s="1026"/>
      <c r="AE35" s="1027"/>
      <c r="AF35" s="1022">
        <v>95</v>
      </c>
      <c r="AG35" s="1023"/>
      <c r="AH35" s="1023"/>
      <c r="AI35" s="1023"/>
      <c r="AJ35" s="1024"/>
      <c r="AK35" s="967">
        <v>212</v>
      </c>
      <c r="AL35" s="958"/>
      <c r="AM35" s="958"/>
      <c r="AN35" s="958"/>
      <c r="AO35" s="958"/>
      <c r="AP35" s="958">
        <v>2144</v>
      </c>
      <c r="AQ35" s="958"/>
      <c r="AR35" s="958"/>
      <c r="AS35" s="958"/>
      <c r="AT35" s="958"/>
      <c r="AU35" s="958">
        <v>1698</v>
      </c>
      <c r="AV35" s="958"/>
      <c r="AW35" s="958"/>
      <c r="AX35" s="958"/>
      <c r="AY35" s="958"/>
      <c r="AZ35" s="1028" t="s">
        <v>493</v>
      </c>
      <c r="BA35" s="1028"/>
      <c r="BB35" s="1028"/>
      <c r="BC35" s="1028"/>
      <c r="BD35" s="1028"/>
      <c r="BE35" s="959" t="s">
        <v>396</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t="s">
        <v>584</v>
      </c>
      <c r="C36" s="1018"/>
      <c r="D36" s="1018"/>
      <c r="E36" s="1018"/>
      <c r="F36" s="1018"/>
      <c r="G36" s="1018"/>
      <c r="H36" s="1018"/>
      <c r="I36" s="1018"/>
      <c r="J36" s="1018"/>
      <c r="K36" s="1018"/>
      <c r="L36" s="1018"/>
      <c r="M36" s="1018"/>
      <c r="N36" s="1018"/>
      <c r="O36" s="1018"/>
      <c r="P36" s="1019"/>
      <c r="Q36" s="1025">
        <v>4165</v>
      </c>
      <c r="R36" s="1026"/>
      <c r="S36" s="1026"/>
      <c r="T36" s="1026"/>
      <c r="U36" s="1026"/>
      <c r="V36" s="1026">
        <v>4165</v>
      </c>
      <c r="W36" s="1026"/>
      <c r="X36" s="1026"/>
      <c r="Y36" s="1026"/>
      <c r="Z36" s="1026"/>
      <c r="AA36" s="1026" t="s">
        <v>493</v>
      </c>
      <c r="AB36" s="1026"/>
      <c r="AC36" s="1026"/>
      <c r="AD36" s="1026"/>
      <c r="AE36" s="1027"/>
      <c r="AF36" s="1022">
        <v>1097</v>
      </c>
      <c r="AG36" s="1023"/>
      <c r="AH36" s="1023"/>
      <c r="AI36" s="1023"/>
      <c r="AJ36" s="1024"/>
      <c r="AK36" s="967" t="s">
        <v>493</v>
      </c>
      <c r="AL36" s="958"/>
      <c r="AM36" s="958"/>
      <c r="AN36" s="958"/>
      <c r="AO36" s="958"/>
      <c r="AP36" s="958">
        <v>68</v>
      </c>
      <c r="AQ36" s="958"/>
      <c r="AR36" s="958"/>
      <c r="AS36" s="958"/>
      <c r="AT36" s="958"/>
      <c r="AU36" s="958" t="s">
        <v>493</v>
      </c>
      <c r="AV36" s="958"/>
      <c r="AW36" s="958"/>
      <c r="AX36" s="958"/>
      <c r="AY36" s="958"/>
      <c r="AZ36" s="1028" t="s">
        <v>493</v>
      </c>
      <c r="BA36" s="1028"/>
      <c r="BB36" s="1028"/>
      <c r="BC36" s="1028"/>
      <c r="BD36" s="1028"/>
      <c r="BE36" s="959" t="s">
        <v>399</v>
      </c>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t="s">
        <v>558</v>
      </c>
      <c r="C37" s="1018"/>
      <c r="D37" s="1018"/>
      <c r="E37" s="1018"/>
      <c r="F37" s="1018"/>
      <c r="G37" s="1018"/>
      <c r="H37" s="1018"/>
      <c r="I37" s="1018"/>
      <c r="J37" s="1018"/>
      <c r="K37" s="1018"/>
      <c r="L37" s="1018"/>
      <c r="M37" s="1018"/>
      <c r="N37" s="1018"/>
      <c r="O37" s="1018"/>
      <c r="P37" s="1019"/>
      <c r="Q37" s="1025">
        <v>2768</v>
      </c>
      <c r="R37" s="1026"/>
      <c r="S37" s="1026"/>
      <c r="T37" s="1026"/>
      <c r="U37" s="1026"/>
      <c r="V37" s="1026">
        <v>2768</v>
      </c>
      <c r="W37" s="1026"/>
      <c r="X37" s="1026"/>
      <c r="Y37" s="1026"/>
      <c r="Z37" s="1026"/>
      <c r="AA37" s="1026">
        <v>0</v>
      </c>
      <c r="AB37" s="1026"/>
      <c r="AC37" s="1026"/>
      <c r="AD37" s="1026"/>
      <c r="AE37" s="1027"/>
      <c r="AF37" s="1022" t="s">
        <v>122</v>
      </c>
      <c r="AG37" s="1023"/>
      <c r="AH37" s="1023"/>
      <c r="AI37" s="1023"/>
      <c r="AJ37" s="1024"/>
      <c r="AK37" s="967">
        <v>1062</v>
      </c>
      <c r="AL37" s="958"/>
      <c r="AM37" s="958"/>
      <c r="AN37" s="958"/>
      <c r="AO37" s="958"/>
      <c r="AP37" s="958">
        <v>1512</v>
      </c>
      <c r="AQ37" s="958"/>
      <c r="AR37" s="958"/>
      <c r="AS37" s="958"/>
      <c r="AT37" s="958"/>
      <c r="AU37" s="958">
        <v>998</v>
      </c>
      <c r="AV37" s="958"/>
      <c r="AW37" s="958"/>
      <c r="AX37" s="958"/>
      <c r="AY37" s="958"/>
      <c r="AZ37" s="1028" t="s">
        <v>493</v>
      </c>
      <c r="BA37" s="1028"/>
      <c r="BB37" s="1028"/>
      <c r="BC37" s="1028"/>
      <c r="BD37" s="1028"/>
      <c r="BE37" s="959" t="s">
        <v>399</v>
      </c>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t="s">
        <v>557</v>
      </c>
      <c r="C38" s="1018"/>
      <c r="D38" s="1018"/>
      <c r="E38" s="1018"/>
      <c r="F38" s="1018"/>
      <c r="G38" s="1018"/>
      <c r="H38" s="1018"/>
      <c r="I38" s="1018"/>
      <c r="J38" s="1018"/>
      <c r="K38" s="1018"/>
      <c r="L38" s="1018"/>
      <c r="M38" s="1018"/>
      <c r="N38" s="1018"/>
      <c r="O38" s="1018"/>
      <c r="P38" s="1019"/>
      <c r="Q38" s="1025">
        <v>64</v>
      </c>
      <c r="R38" s="1026"/>
      <c r="S38" s="1026"/>
      <c r="T38" s="1026"/>
      <c r="U38" s="1026"/>
      <c r="V38" s="1026">
        <v>64</v>
      </c>
      <c r="W38" s="1026"/>
      <c r="X38" s="1026"/>
      <c r="Y38" s="1026"/>
      <c r="Z38" s="1026"/>
      <c r="AA38" s="1026" t="s">
        <v>493</v>
      </c>
      <c r="AB38" s="1026"/>
      <c r="AC38" s="1026"/>
      <c r="AD38" s="1026"/>
      <c r="AE38" s="1027"/>
      <c r="AF38" s="1022" t="s">
        <v>585</v>
      </c>
      <c r="AG38" s="1023"/>
      <c r="AH38" s="1023"/>
      <c r="AI38" s="1023"/>
      <c r="AJ38" s="1024"/>
      <c r="AK38" s="967">
        <v>47</v>
      </c>
      <c r="AL38" s="958"/>
      <c r="AM38" s="958"/>
      <c r="AN38" s="958"/>
      <c r="AO38" s="958"/>
      <c r="AP38" s="958">
        <v>686</v>
      </c>
      <c r="AQ38" s="958"/>
      <c r="AR38" s="958"/>
      <c r="AS38" s="958"/>
      <c r="AT38" s="958"/>
      <c r="AU38" s="958">
        <v>619</v>
      </c>
      <c r="AV38" s="958"/>
      <c r="AW38" s="958"/>
      <c r="AX38" s="958"/>
      <c r="AY38" s="958"/>
      <c r="AZ38" s="1028" t="s">
        <v>493</v>
      </c>
      <c r="BA38" s="1028"/>
      <c r="BB38" s="1028"/>
      <c r="BC38" s="1028"/>
      <c r="BD38" s="1028"/>
      <c r="BE38" s="959" t="s">
        <v>399</v>
      </c>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401</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383</v>
      </c>
      <c r="B63" s="924" t="s">
        <v>402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13454</v>
      </c>
      <c r="AG63" s="946"/>
      <c r="AH63" s="946"/>
      <c r="AI63" s="946"/>
      <c r="AJ63" s="1009"/>
      <c r="AK63" s="1010"/>
      <c r="AL63" s="950"/>
      <c r="AM63" s="950"/>
      <c r="AN63" s="950"/>
      <c r="AO63" s="950"/>
      <c r="AP63" s="946">
        <v>418259</v>
      </c>
      <c r="AQ63" s="946"/>
      <c r="AR63" s="946"/>
      <c r="AS63" s="946"/>
      <c r="AT63" s="946"/>
      <c r="AU63" s="946">
        <v>189173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404</v>
      </c>
      <c r="B66" s="983"/>
      <c r="C66" s="983"/>
      <c r="D66" s="983"/>
      <c r="E66" s="983"/>
      <c r="F66" s="983"/>
      <c r="G66" s="983"/>
      <c r="H66" s="983"/>
      <c r="I66" s="983"/>
      <c r="J66" s="983"/>
      <c r="K66" s="983"/>
      <c r="L66" s="983"/>
      <c r="M66" s="983"/>
      <c r="N66" s="983"/>
      <c r="O66" s="983"/>
      <c r="P66" s="984"/>
      <c r="Q66" s="988" t="s">
        <v>387</v>
      </c>
      <c r="R66" s="989"/>
      <c r="S66" s="989"/>
      <c r="T66" s="989"/>
      <c r="U66" s="990"/>
      <c r="V66" s="988" t="s">
        <v>388</v>
      </c>
      <c r="W66" s="989"/>
      <c r="X66" s="989"/>
      <c r="Y66" s="989"/>
      <c r="Z66" s="990"/>
      <c r="AA66" s="988" t="s">
        <v>389</v>
      </c>
      <c r="AB66" s="989"/>
      <c r="AC66" s="989"/>
      <c r="AD66" s="989"/>
      <c r="AE66" s="990"/>
      <c r="AF66" s="994" t="s">
        <v>390</v>
      </c>
      <c r="AG66" s="995"/>
      <c r="AH66" s="995"/>
      <c r="AI66" s="995"/>
      <c r="AJ66" s="996"/>
      <c r="AK66" s="988" t="s">
        <v>391</v>
      </c>
      <c r="AL66" s="983"/>
      <c r="AM66" s="983"/>
      <c r="AN66" s="983"/>
      <c r="AO66" s="984"/>
      <c r="AP66" s="988" t="s">
        <v>392</v>
      </c>
      <c r="AQ66" s="989"/>
      <c r="AR66" s="989"/>
      <c r="AS66" s="989"/>
      <c r="AT66" s="990"/>
      <c r="AU66" s="988" t="s">
        <v>405</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579</v>
      </c>
      <c r="C68" s="973"/>
      <c r="D68" s="973"/>
      <c r="E68" s="973"/>
      <c r="F68" s="973"/>
      <c r="G68" s="973"/>
      <c r="H68" s="973"/>
      <c r="I68" s="973"/>
      <c r="J68" s="973"/>
      <c r="K68" s="973"/>
      <c r="L68" s="973"/>
      <c r="M68" s="973"/>
      <c r="N68" s="973"/>
      <c r="O68" s="973"/>
      <c r="P68" s="974"/>
      <c r="Q68" s="975">
        <v>553</v>
      </c>
      <c r="R68" s="969"/>
      <c r="S68" s="969"/>
      <c r="T68" s="969"/>
      <c r="U68" s="969"/>
      <c r="V68" s="969">
        <v>508</v>
      </c>
      <c r="W68" s="969"/>
      <c r="X68" s="969"/>
      <c r="Y68" s="969"/>
      <c r="Z68" s="969"/>
      <c r="AA68" s="969">
        <v>45</v>
      </c>
      <c r="AB68" s="969"/>
      <c r="AC68" s="969"/>
      <c r="AD68" s="969"/>
      <c r="AE68" s="969"/>
      <c r="AF68" s="969">
        <v>38</v>
      </c>
      <c r="AG68" s="969"/>
      <c r="AH68" s="969"/>
      <c r="AI68" s="969"/>
      <c r="AJ68" s="969"/>
      <c r="AK68" s="969" t="s">
        <v>493</v>
      </c>
      <c r="AL68" s="969"/>
      <c r="AM68" s="969"/>
      <c r="AN68" s="969"/>
      <c r="AO68" s="969"/>
      <c r="AP68" s="969" t="s">
        <v>493</v>
      </c>
      <c r="AQ68" s="969"/>
      <c r="AR68" s="969"/>
      <c r="AS68" s="969"/>
      <c r="AT68" s="969"/>
      <c r="AU68" s="969" t="s">
        <v>493</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580</v>
      </c>
      <c r="C69" s="962"/>
      <c r="D69" s="962"/>
      <c r="E69" s="962"/>
      <c r="F69" s="962"/>
      <c r="G69" s="962"/>
      <c r="H69" s="962"/>
      <c r="I69" s="962"/>
      <c r="J69" s="962"/>
      <c r="K69" s="962"/>
      <c r="L69" s="962"/>
      <c r="M69" s="962"/>
      <c r="N69" s="962"/>
      <c r="O69" s="962"/>
      <c r="P69" s="963"/>
      <c r="Q69" s="964">
        <v>1263</v>
      </c>
      <c r="R69" s="958"/>
      <c r="S69" s="958"/>
      <c r="T69" s="958"/>
      <c r="U69" s="958"/>
      <c r="V69" s="958">
        <v>1217</v>
      </c>
      <c r="W69" s="958"/>
      <c r="X69" s="958"/>
      <c r="Y69" s="958"/>
      <c r="Z69" s="958"/>
      <c r="AA69" s="958">
        <v>46</v>
      </c>
      <c r="AB69" s="958"/>
      <c r="AC69" s="958"/>
      <c r="AD69" s="958"/>
      <c r="AE69" s="958"/>
      <c r="AF69" s="958">
        <v>46</v>
      </c>
      <c r="AG69" s="958"/>
      <c r="AH69" s="958"/>
      <c r="AI69" s="958"/>
      <c r="AJ69" s="958"/>
      <c r="AK69" s="958" t="s">
        <v>493</v>
      </c>
      <c r="AL69" s="958"/>
      <c r="AM69" s="958"/>
      <c r="AN69" s="958"/>
      <c r="AO69" s="958"/>
      <c r="AP69" s="958">
        <v>1302</v>
      </c>
      <c r="AQ69" s="958"/>
      <c r="AR69" s="958"/>
      <c r="AS69" s="958"/>
      <c r="AT69" s="958"/>
      <c r="AU69" s="958" t="s">
        <v>493</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581</v>
      </c>
      <c r="C70" s="962"/>
      <c r="D70" s="962"/>
      <c r="E70" s="962"/>
      <c r="F70" s="962"/>
      <c r="G70" s="962"/>
      <c r="H70" s="962"/>
      <c r="I70" s="962"/>
      <c r="J70" s="962"/>
      <c r="K70" s="962"/>
      <c r="L70" s="962"/>
      <c r="M70" s="962"/>
      <c r="N70" s="962"/>
      <c r="O70" s="962"/>
      <c r="P70" s="963"/>
      <c r="Q70" s="964">
        <v>1693</v>
      </c>
      <c r="R70" s="958"/>
      <c r="S70" s="958"/>
      <c r="T70" s="958"/>
      <c r="U70" s="958"/>
      <c r="V70" s="958">
        <v>1693</v>
      </c>
      <c r="W70" s="958"/>
      <c r="X70" s="958"/>
      <c r="Y70" s="958"/>
      <c r="Z70" s="958"/>
      <c r="AA70" s="958">
        <v>0</v>
      </c>
      <c r="AB70" s="958"/>
      <c r="AC70" s="958"/>
      <c r="AD70" s="958"/>
      <c r="AE70" s="958"/>
      <c r="AF70" s="958">
        <v>0</v>
      </c>
      <c r="AG70" s="958"/>
      <c r="AH70" s="958"/>
      <c r="AI70" s="958"/>
      <c r="AJ70" s="958"/>
      <c r="AK70" s="958">
        <v>130</v>
      </c>
      <c r="AL70" s="958"/>
      <c r="AM70" s="958"/>
      <c r="AN70" s="958"/>
      <c r="AO70" s="958"/>
      <c r="AP70" s="958" t="s">
        <v>493</v>
      </c>
      <c r="AQ70" s="958"/>
      <c r="AR70" s="958"/>
      <c r="AS70" s="958"/>
      <c r="AT70" s="958"/>
      <c r="AU70" s="958" t="s">
        <v>493</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582</v>
      </c>
      <c r="C71" s="962"/>
      <c r="D71" s="962"/>
      <c r="E71" s="962"/>
      <c r="F71" s="962"/>
      <c r="G71" s="962"/>
      <c r="H71" s="962"/>
      <c r="I71" s="962"/>
      <c r="J71" s="962"/>
      <c r="K71" s="962"/>
      <c r="L71" s="962"/>
      <c r="M71" s="962"/>
      <c r="N71" s="962"/>
      <c r="O71" s="962"/>
      <c r="P71" s="963"/>
      <c r="Q71" s="964">
        <v>475317</v>
      </c>
      <c r="R71" s="958"/>
      <c r="S71" s="958"/>
      <c r="T71" s="958"/>
      <c r="U71" s="958"/>
      <c r="V71" s="958">
        <v>471522</v>
      </c>
      <c r="W71" s="958"/>
      <c r="X71" s="958"/>
      <c r="Y71" s="958"/>
      <c r="Z71" s="958"/>
      <c r="AA71" s="958">
        <v>3795</v>
      </c>
      <c r="AB71" s="958"/>
      <c r="AC71" s="958"/>
      <c r="AD71" s="958"/>
      <c r="AE71" s="958"/>
      <c r="AF71" s="958">
        <v>3795</v>
      </c>
      <c r="AG71" s="958"/>
      <c r="AH71" s="958"/>
      <c r="AI71" s="958"/>
      <c r="AJ71" s="958"/>
      <c r="AK71" s="958">
        <v>1144</v>
      </c>
      <c r="AL71" s="958"/>
      <c r="AM71" s="958"/>
      <c r="AN71" s="958"/>
      <c r="AO71" s="958"/>
      <c r="AP71" s="958" t="s">
        <v>493</v>
      </c>
      <c r="AQ71" s="958"/>
      <c r="AR71" s="958"/>
      <c r="AS71" s="958"/>
      <c r="AT71" s="958"/>
      <c r="AU71" s="958" t="s">
        <v>493</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583</v>
      </c>
      <c r="C72" s="962"/>
      <c r="D72" s="962"/>
      <c r="E72" s="962"/>
      <c r="F72" s="962"/>
      <c r="G72" s="962"/>
      <c r="H72" s="962"/>
      <c r="I72" s="962"/>
      <c r="J72" s="962"/>
      <c r="K72" s="962"/>
      <c r="L72" s="962"/>
      <c r="M72" s="962"/>
      <c r="N72" s="962"/>
      <c r="O72" s="962"/>
      <c r="P72" s="963"/>
      <c r="Q72" s="964">
        <v>0</v>
      </c>
      <c r="R72" s="958"/>
      <c r="S72" s="958"/>
      <c r="T72" s="958"/>
      <c r="U72" s="958"/>
      <c r="V72" s="958" t="s">
        <v>493</v>
      </c>
      <c r="W72" s="958"/>
      <c r="X72" s="958"/>
      <c r="Y72" s="958"/>
      <c r="Z72" s="958"/>
      <c r="AA72" s="958">
        <v>0</v>
      </c>
      <c r="AB72" s="958"/>
      <c r="AC72" s="958"/>
      <c r="AD72" s="958"/>
      <c r="AE72" s="958"/>
      <c r="AF72" s="958">
        <v>0</v>
      </c>
      <c r="AG72" s="958"/>
      <c r="AH72" s="958"/>
      <c r="AI72" s="958"/>
      <c r="AJ72" s="958"/>
      <c r="AK72" s="958" t="s">
        <v>493</v>
      </c>
      <c r="AL72" s="958"/>
      <c r="AM72" s="958"/>
      <c r="AN72" s="958"/>
      <c r="AO72" s="958"/>
      <c r="AP72" s="958" t="s">
        <v>493</v>
      </c>
      <c r="AQ72" s="958"/>
      <c r="AR72" s="958"/>
      <c r="AS72" s="958"/>
      <c r="AT72" s="958"/>
      <c r="AU72" s="958" t="s">
        <v>493</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383</v>
      </c>
      <c r="B88" s="924" t="s">
        <v>406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3879</v>
      </c>
      <c r="AG88" s="946"/>
      <c r="AH88" s="946"/>
      <c r="AI88" s="946"/>
      <c r="AJ88" s="946"/>
      <c r="AK88" s="950"/>
      <c r="AL88" s="950"/>
      <c r="AM88" s="950"/>
      <c r="AN88" s="950"/>
      <c r="AO88" s="950"/>
      <c r="AP88" s="946">
        <v>1302</v>
      </c>
      <c r="AQ88" s="946"/>
      <c r="AR88" s="946"/>
      <c r="AS88" s="946"/>
      <c r="AT88" s="946"/>
      <c r="AU88" s="946" t="s">
        <v>591</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383</v>
      </c>
      <c r="BR102" s="924" t="s">
        <v>407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100615</v>
      </c>
      <c r="CS102" s="940"/>
      <c r="CT102" s="940"/>
      <c r="CU102" s="940"/>
      <c r="CV102" s="941"/>
      <c r="CW102" s="939">
        <v>12136</v>
      </c>
      <c r="CX102" s="940"/>
      <c r="CY102" s="940"/>
      <c r="CZ102" s="940"/>
      <c r="DA102" s="941"/>
      <c r="DB102" s="939">
        <v>87863</v>
      </c>
      <c r="DC102" s="940"/>
      <c r="DD102" s="940"/>
      <c r="DE102" s="940"/>
      <c r="DF102" s="941"/>
      <c r="DG102" s="939">
        <v>99460</v>
      </c>
      <c r="DH102" s="940"/>
      <c r="DI102" s="940"/>
      <c r="DJ102" s="940"/>
      <c r="DK102" s="941"/>
      <c r="DL102" s="939">
        <v>37495</v>
      </c>
      <c r="DM102" s="940"/>
      <c r="DN102" s="940"/>
      <c r="DO102" s="940"/>
      <c r="DP102" s="941"/>
      <c r="DQ102" s="939">
        <v>15110</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415</v>
      </c>
      <c r="AB109" s="883"/>
      <c r="AC109" s="883"/>
      <c r="AD109" s="883"/>
      <c r="AE109" s="884"/>
      <c r="AF109" s="885" t="s">
        <v>416</v>
      </c>
      <c r="AG109" s="883"/>
      <c r="AH109" s="883"/>
      <c r="AI109" s="883"/>
      <c r="AJ109" s="884"/>
      <c r="AK109" s="885" t="s">
        <v>294</v>
      </c>
      <c r="AL109" s="883"/>
      <c r="AM109" s="883"/>
      <c r="AN109" s="883"/>
      <c r="AO109" s="884"/>
      <c r="AP109" s="885" t="s">
        <v>417</v>
      </c>
      <c r="AQ109" s="883"/>
      <c r="AR109" s="883"/>
      <c r="AS109" s="883"/>
      <c r="AT109" s="916"/>
      <c r="AU109" s="882" t="s">
        <v>414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415</v>
      </c>
      <c r="BR109" s="883"/>
      <c r="BS109" s="883"/>
      <c r="BT109" s="883"/>
      <c r="BU109" s="884"/>
      <c r="BV109" s="885" t="s">
        <v>416</v>
      </c>
      <c r="BW109" s="883"/>
      <c r="BX109" s="883"/>
      <c r="BY109" s="883"/>
      <c r="BZ109" s="884"/>
      <c r="CA109" s="885" t="s">
        <v>294</v>
      </c>
      <c r="CB109" s="883"/>
      <c r="CC109" s="883"/>
      <c r="CD109" s="883"/>
      <c r="CE109" s="884"/>
      <c r="CF109" s="923" t="s">
        <v>417</v>
      </c>
      <c r="CG109" s="923"/>
      <c r="CH109" s="923"/>
      <c r="CI109" s="923"/>
      <c r="CJ109" s="923"/>
      <c r="CK109" s="885" t="s">
        <v>418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415</v>
      </c>
      <c r="DH109" s="883"/>
      <c r="DI109" s="883"/>
      <c r="DJ109" s="883"/>
      <c r="DK109" s="884"/>
      <c r="DL109" s="885" t="s">
        <v>416</v>
      </c>
      <c r="DM109" s="883"/>
      <c r="DN109" s="883"/>
      <c r="DO109" s="883"/>
      <c r="DP109" s="884"/>
      <c r="DQ109" s="885" t="s">
        <v>294</v>
      </c>
      <c r="DR109" s="883"/>
      <c r="DS109" s="883"/>
      <c r="DT109" s="883"/>
      <c r="DU109" s="884"/>
      <c r="DV109" s="885" t="s">
        <v>417</v>
      </c>
      <c r="DW109" s="883"/>
      <c r="DX109" s="883"/>
      <c r="DY109" s="883"/>
      <c r="DZ109" s="916"/>
    </row>
    <row r="110" spans="1:131" s="212" customFormat="1" ht="26.25" customHeight="1" x14ac:dyDescent="0.2">
      <c r="A110" s="794" t="s">
        <v>419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40658715</v>
      </c>
      <c r="AB110" s="876"/>
      <c r="AC110" s="876"/>
      <c r="AD110" s="876"/>
      <c r="AE110" s="877"/>
      <c r="AF110" s="878">
        <v>37152089</v>
      </c>
      <c r="AG110" s="876"/>
      <c r="AH110" s="876"/>
      <c r="AI110" s="876"/>
      <c r="AJ110" s="877"/>
      <c r="AK110" s="878">
        <v>34490064</v>
      </c>
      <c r="AL110" s="876"/>
      <c r="AM110" s="876"/>
      <c r="AN110" s="876"/>
      <c r="AO110" s="877"/>
      <c r="AP110" s="879">
        <v>11.1</v>
      </c>
      <c r="AQ110" s="880"/>
      <c r="AR110" s="880"/>
      <c r="AS110" s="880"/>
      <c r="AT110" s="881"/>
      <c r="AU110" s="917" t="s">
        <v>69</v>
      </c>
      <c r="AV110" s="918"/>
      <c r="AW110" s="918"/>
      <c r="AX110" s="918"/>
      <c r="AY110" s="918"/>
      <c r="AZ110" s="847" t="s">
        <v>420</v>
      </c>
      <c r="BA110" s="795"/>
      <c r="BB110" s="795"/>
      <c r="BC110" s="795"/>
      <c r="BD110" s="795"/>
      <c r="BE110" s="795"/>
      <c r="BF110" s="795"/>
      <c r="BG110" s="795"/>
      <c r="BH110" s="795"/>
      <c r="BI110" s="795"/>
      <c r="BJ110" s="795"/>
      <c r="BK110" s="795"/>
      <c r="BL110" s="795"/>
      <c r="BM110" s="795"/>
      <c r="BN110" s="795"/>
      <c r="BO110" s="795"/>
      <c r="BP110" s="796"/>
      <c r="BQ110" s="848">
        <v>1234266564</v>
      </c>
      <c r="BR110" s="829"/>
      <c r="BS110" s="829"/>
      <c r="BT110" s="829"/>
      <c r="BU110" s="829"/>
      <c r="BV110" s="829">
        <v>1258401347</v>
      </c>
      <c r="BW110" s="829"/>
      <c r="BX110" s="829"/>
      <c r="BY110" s="829"/>
      <c r="BZ110" s="829"/>
      <c r="CA110" s="829">
        <v>1280105270</v>
      </c>
      <c r="CB110" s="829"/>
      <c r="CC110" s="829"/>
      <c r="CD110" s="829"/>
      <c r="CE110" s="829"/>
      <c r="CF110" s="853">
        <v>410.4</v>
      </c>
      <c r="CG110" s="854"/>
      <c r="CH110" s="854"/>
      <c r="CI110" s="854"/>
      <c r="CJ110" s="854"/>
      <c r="CK110" s="913" t="s">
        <v>421</v>
      </c>
      <c r="CL110" s="806"/>
      <c r="CM110" s="847" t="s">
        <v>422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v>170236</v>
      </c>
      <c r="AB111" s="906"/>
      <c r="AC111" s="906"/>
      <c r="AD111" s="906"/>
      <c r="AE111" s="907"/>
      <c r="AF111" s="908">
        <v>524817</v>
      </c>
      <c r="AG111" s="906"/>
      <c r="AH111" s="906"/>
      <c r="AI111" s="906"/>
      <c r="AJ111" s="907"/>
      <c r="AK111" s="908">
        <v>186867</v>
      </c>
      <c r="AL111" s="906"/>
      <c r="AM111" s="906"/>
      <c r="AN111" s="906"/>
      <c r="AO111" s="907"/>
      <c r="AP111" s="909">
        <v>0.1</v>
      </c>
      <c r="AQ111" s="910"/>
      <c r="AR111" s="910"/>
      <c r="AS111" s="910"/>
      <c r="AT111" s="911"/>
      <c r="AU111" s="919"/>
      <c r="AV111" s="920"/>
      <c r="AW111" s="920"/>
      <c r="AX111" s="920"/>
      <c r="AY111" s="920"/>
      <c r="AZ111" s="802" t="s">
        <v>424</v>
      </c>
      <c r="BA111" s="739"/>
      <c r="BB111" s="739"/>
      <c r="BC111" s="739"/>
      <c r="BD111" s="739"/>
      <c r="BE111" s="739"/>
      <c r="BF111" s="739"/>
      <c r="BG111" s="739"/>
      <c r="BH111" s="739"/>
      <c r="BI111" s="739"/>
      <c r="BJ111" s="739"/>
      <c r="BK111" s="739"/>
      <c r="BL111" s="739"/>
      <c r="BM111" s="739"/>
      <c r="BN111" s="739"/>
      <c r="BO111" s="739"/>
      <c r="BP111" s="740"/>
      <c r="BQ111" s="803">
        <v>850143</v>
      </c>
      <c r="BR111" s="804"/>
      <c r="BS111" s="804"/>
      <c r="BT111" s="804"/>
      <c r="BU111" s="804"/>
      <c r="BV111" s="804">
        <v>763221</v>
      </c>
      <c r="BW111" s="804"/>
      <c r="BX111" s="804"/>
      <c r="BY111" s="804"/>
      <c r="BZ111" s="804"/>
      <c r="CA111" s="804">
        <v>701685</v>
      </c>
      <c r="CB111" s="804"/>
      <c r="CC111" s="804"/>
      <c r="CD111" s="804"/>
      <c r="CE111" s="804"/>
      <c r="CF111" s="862">
        <v>0.2</v>
      </c>
      <c r="CG111" s="863"/>
      <c r="CH111" s="863"/>
      <c r="CI111" s="863"/>
      <c r="CJ111" s="863"/>
      <c r="CK111" s="914"/>
      <c r="CL111" s="808"/>
      <c r="CM111" s="802" t="s">
        <v>425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523964</v>
      </c>
      <c r="DH111" s="804"/>
      <c r="DI111" s="804"/>
      <c r="DJ111" s="804"/>
      <c r="DK111" s="804"/>
      <c r="DL111" s="804">
        <v>466578</v>
      </c>
      <c r="DM111" s="804"/>
      <c r="DN111" s="804"/>
      <c r="DO111" s="804"/>
      <c r="DP111" s="804"/>
      <c r="DQ111" s="804">
        <v>408875</v>
      </c>
      <c r="DR111" s="804"/>
      <c r="DS111" s="804"/>
      <c r="DT111" s="804"/>
      <c r="DU111" s="804"/>
      <c r="DV111" s="781">
        <v>0.1</v>
      </c>
      <c r="DW111" s="781"/>
      <c r="DX111" s="781"/>
      <c r="DY111" s="781"/>
      <c r="DZ111" s="782"/>
    </row>
    <row r="112" spans="1:131" s="212" customFormat="1" ht="26.25" customHeight="1" x14ac:dyDescent="0.2">
      <c r="A112" s="899" t="s">
        <v>426</v>
      </c>
      <c r="B112" s="900"/>
      <c r="C112" s="739" t="s">
        <v>427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35534630</v>
      </c>
      <c r="AB112" s="767"/>
      <c r="AC112" s="767"/>
      <c r="AD112" s="767"/>
      <c r="AE112" s="768"/>
      <c r="AF112" s="769">
        <v>42871941</v>
      </c>
      <c r="AG112" s="767"/>
      <c r="AH112" s="767"/>
      <c r="AI112" s="767"/>
      <c r="AJ112" s="768"/>
      <c r="AK112" s="769">
        <v>41834388</v>
      </c>
      <c r="AL112" s="767"/>
      <c r="AM112" s="767"/>
      <c r="AN112" s="767"/>
      <c r="AO112" s="768"/>
      <c r="AP112" s="811">
        <v>13.4</v>
      </c>
      <c r="AQ112" s="812"/>
      <c r="AR112" s="812"/>
      <c r="AS112" s="812"/>
      <c r="AT112" s="813"/>
      <c r="AU112" s="919"/>
      <c r="AV112" s="920"/>
      <c r="AW112" s="920"/>
      <c r="AX112" s="920"/>
      <c r="AY112" s="920"/>
      <c r="AZ112" s="802" t="s">
        <v>428</v>
      </c>
      <c r="BA112" s="739"/>
      <c r="BB112" s="739"/>
      <c r="BC112" s="739"/>
      <c r="BD112" s="739"/>
      <c r="BE112" s="739"/>
      <c r="BF112" s="739"/>
      <c r="BG112" s="739"/>
      <c r="BH112" s="739"/>
      <c r="BI112" s="739"/>
      <c r="BJ112" s="739"/>
      <c r="BK112" s="739"/>
      <c r="BL112" s="739"/>
      <c r="BM112" s="739"/>
      <c r="BN112" s="739"/>
      <c r="BO112" s="739"/>
      <c r="BP112" s="740"/>
      <c r="BQ112" s="803">
        <v>199462275</v>
      </c>
      <c r="BR112" s="804"/>
      <c r="BS112" s="804"/>
      <c r="BT112" s="804"/>
      <c r="BU112" s="804"/>
      <c r="BV112" s="804">
        <v>194289899</v>
      </c>
      <c r="BW112" s="804"/>
      <c r="BX112" s="804"/>
      <c r="BY112" s="804"/>
      <c r="BZ112" s="804"/>
      <c r="CA112" s="804">
        <v>189172842</v>
      </c>
      <c r="CB112" s="804"/>
      <c r="CC112" s="804"/>
      <c r="CD112" s="804"/>
      <c r="CE112" s="804"/>
      <c r="CF112" s="862">
        <v>60.6</v>
      </c>
      <c r="CG112" s="863"/>
      <c r="CH112" s="863"/>
      <c r="CI112" s="863"/>
      <c r="CJ112" s="863"/>
      <c r="CK112" s="914"/>
      <c r="CL112" s="808"/>
      <c r="CM112" s="802" t="s">
        <v>429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430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15054911</v>
      </c>
      <c r="AB113" s="906"/>
      <c r="AC113" s="906"/>
      <c r="AD113" s="906"/>
      <c r="AE113" s="907"/>
      <c r="AF113" s="908">
        <v>14168225</v>
      </c>
      <c r="AG113" s="906"/>
      <c r="AH113" s="906"/>
      <c r="AI113" s="906"/>
      <c r="AJ113" s="907"/>
      <c r="AK113" s="908">
        <v>11912762</v>
      </c>
      <c r="AL113" s="906"/>
      <c r="AM113" s="906"/>
      <c r="AN113" s="906"/>
      <c r="AO113" s="907"/>
      <c r="AP113" s="909">
        <v>3.8</v>
      </c>
      <c r="AQ113" s="910"/>
      <c r="AR113" s="910"/>
      <c r="AS113" s="910"/>
      <c r="AT113" s="911"/>
      <c r="AU113" s="919"/>
      <c r="AV113" s="920"/>
      <c r="AW113" s="920"/>
      <c r="AX113" s="920"/>
      <c r="AY113" s="920"/>
      <c r="AZ113" s="802" t="s">
        <v>431</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434</v>
      </c>
      <c r="BA114" s="739"/>
      <c r="BB114" s="739"/>
      <c r="BC114" s="739"/>
      <c r="BD114" s="739"/>
      <c r="BE114" s="739"/>
      <c r="BF114" s="739"/>
      <c r="BG114" s="739"/>
      <c r="BH114" s="739"/>
      <c r="BI114" s="739"/>
      <c r="BJ114" s="739"/>
      <c r="BK114" s="739"/>
      <c r="BL114" s="739"/>
      <c r="BM114" s="739"/>
      <c r="BN114" s="739"/>
      <c r="BO114" s="739"/>
      <c r="BP114" s="740"/>
      <c r="BQ114" s="803">
        <v>80289076</v>
      </c>
      <c r="BR114" s="804"/>
      <c r="BS114" s="804"/>
      <c r="BT114" s="804"/>
      <c r="BU114" s="804"/>
      <c r="BV114" s="804">
        <v>81638402</v>
      </c>
      <c r="BW114" s="804"/>
      <c r="BX114" s="804"/>
      <c r="BY114" s="804"/>
      <c r="BZ114" s="804"/>
      <c r="CA114" s="804">
        <v>80755515</v>
      </c>
      <c r="CB114" s="804"/>
      <c r="CC114" s="804"/>
      <c r="CD114" s="804"/>
      <c r="CE114" s="804"/>
      <c r="CF114" s="862">
        <v>25.9</v>
      </c>
      <c r="CG114" s="863"/>
      <c r="CH114" s="863"/>
      <c r="CI114" s="863"/>
      <c r="CJ114" s="863"/>
      <c r="CK114" s="914"/>
      <c r="CL114" s="808"/>
      <c r="CM114" s="802" t="s">
        <v>435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127782</v>
      </c>
      <c r="AB115" s="906"/>
      <c r="AC115" s="906"/>
      <c r="AD115" s="906"/>
      <c r="AE115" s="907"/>
      <c r="AF115" s="908">
        <v>99091</v>
      </c>
      <c r="AG115" s="906"/>
      <c r="AH115" s="906"/>
      <c r="AI115" s="906"/>
      <c r="AJ115" s="907"/>
      <c r="AK115" s="908">
        <v>97670</v>
      </c>
      <c r="AL115" s="906"/>
      <c r="AM115" s="906"/>
      <c r="AN115" s="906"/>
      <c r="AO115" s="907"/>
      <c r="AP115" s="909">
        <v>0</v>
      </c>
      <c r="AQ115" s="910"/>
      <c r="AR115" s="910"/>
      <c r="AS115" s="910"/>
      <c r="AT115" s="911"/>
      <c r="AU115" s="919"/>
      <c r="AV115" s="920"/>
      <c r="AW115" s="920"/>
      <c r="AX115" s="920"/>
      <c r="AY115" s="920"/>
      <c r="AZ115" s="802" t="s">
        <v>437</v>
      </c>
      <c r="BA115" s="739"/>
      <c r="BB115" s="739"/>
      <c r="BC115" s="739"/>
      <c r="BD115" s="739"/>
      <c r="BE115" s="739"/>
      <c r="BF115" s="739"/>
      <c r="BG115" s="739"/>
      <c r="BH115" s="739"/>
      <c r="BI115" s="739"/>
      <c r="BJ115" s="739"/>
      <c r="BK115" s="739"/>
      <c r="BL115" s="739"/>
      <c r="BM115" s="739"/>
      <c r="BN115" s="739"/>
      <c r="BO115" s="739"/>
      <c r="BP115" s="740"/>
      <c r="BQ115" s="803">
        <v>28730714</v>
      </c>
      <c r="BR115" s="804"/>
      <c r="BS115" s="804"/>
      <c r="BT115" s="804"/>
      <c r="BU115" s="804"/>
      <c r="BV115" s="804">
        <v>27214353</v>
      </c>
      <c r="BW115" s="804"/>
      <c r="BX115" s="804"/>
      <c r="BY115" s="804"/>
      <c r="BZ115" s="804"/>
      <c r="CA115" s="804">
        <v>30934298</v>
      </c>
      <c r="CB115" s="804"/>
      <c r="CC115" s="804"/>
      <c r="CD115" s="804"/>
      <c r="CE115" s="804"/>
      <c r="CF115" s="862">
        <v>9.9</v>
      </c>
      <c r="CG115" s="863"/>
      <c r="CH115" s="863"/>
      <c r="CI115" s="863"/>
      <c r="CJ115" s="863"/>
      <c r="CK115" s="914"/>
      <c r="CL115" s="808"/>
      <c r="CM115" s="802" t="s">
        <v>438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442</v>
      </c>
      <c r="Z117" s="884"/>
      <c r="AA117" s="889">
        <v>91546274</v>
      </c>
      <c r="AB117" s="890"/>
      <c r="AC117" s="890"/>
      <c r="AD117" s="890"/>
      <c r="AE117" s="891"/>
      <c r="AF117" s="892">
        <v>94816163</v>
      </c>
      <c r="AG117" s="890"/>
      <c r="AH117" s="890"/>
      <c r="AI117" s="890"/>
      <c r="AJ117" s="891"/>
      <c r="AK117" s="892">
        <v>88521751</v>
      </c>
      <c r="AL117" s="890"/>
      <c r="AM117" s="890"/>
      <c r="AN117" s="890"/>
      <c r="AO117" s="891"/>
      <c r="AP117" s="893"/>
      <c r="AQ117" s="894"/>
      <c r="AR117" s="894"/>
      <c r="AS117" s="894"/>
      <c r="AT117" s="895"/>
      <c r="AU117" s="919"/>
      <c r="AV117" s="920"/>
      <c r="AW117" s="920"/>
      <c r="AX117" s="920"/>
      <c r="AY117" s="920"/>
      <c r="AZ117" s="850" t="s">
        <v>443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415</v>
      </c>
      <c r="AB118" s="883"/>
      <c r="AC118" s="883"/>
      <c r="AD118" s="883"/>
      <c r="AE118" s="884"/>
      <c r="AF118" s="885" t="s">
        <v>416</v>
      </c>
      <c r="AG118" s="883"/>
      <c r="AH118" s="883"/>
      <c r="AI118" s="883"/>
      <c r="AJ118" s="884"/>
      <c r="AK118" s="885" t="s">
        <v>294</v>
      </c>
      <c r="AL118" s="883"/>
      <c r="AM118" s="883"/>
      <c r="AN118" s="883"/>
      <c r="AO118" s="884"/>
      <c r="AP118" s="886" t="s">
        <v>417</v>
      </c>
      <c r="AQ118" s="887"/>
      <c r="AR118" s="887"/>
      <c r="AS118" s="887"/>
      <c r="AT118" s="888"/>
      <c r="AU118" s="919"/>
      <c r="AV118" s="920"/>
      <c r="AW118" s="920"/>
      <c r="AX118" s="920"/>
      <c r="AY118" s="920"/>
      <c r="AZ118" s="825" t="s">
        <v>445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421</v>
      </c>
      <c r="B119" s="806"/>
      <c r="C119" s="847" t="s">
        <v>422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447</v>
      </c>
      <c r="BP119" s="865"/>
      <c r="BQ119" s="866">
        <v>1543598772</v>
      </c>
      <c r="BR119" s="832"/>
      <c r="BS119" s="832"/>
      <c r="BT119" s="832"/>
      <c r="BU119" s="832"/>
      <c r="BV119" s="832">
        <v>1562307222</v>
      </c>
      <c r="BW119" s="832"/>
      <c r="BX119" s="832"/>
      <c r="BY119" s="832"/>
      <c r="BZ119" s="832"/>
      <c r="CA119" s="832">
        <v>1581669610</v>
      </c>
      <c r="CB119" s="832"/>
      <c r="CC119" s="832"/>
      <c r="CD119" s="832"/>
      <c r="CE119" s="832"/>
      <c r="CF119" s="735"/>
      <c r="CG119" s="736"/>
      <c r="CH119" s="736"/>
      <c r="CI119" s="736"/>
      <c r="CJ119" s="821"/>
      <c r="CK119" s="915"/>
      <c r="CL119" s="810"/>
      <c r="CM119" s="825" t="s">
        <v>448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326179</v>
      </c>
      <c r="DH119" s="751"/>
      <c r="DI119" s="751"/>
      <c r="DJ119" s="751"/>
      <c r="DK119" s="752"/>
      <c r="DL119" s="753">
        <v>296643</v>
      </c>
      <c r="DM119" s="751"/>
      <c r="DN119" s="751"/>
      <c r="DO119" s="751"/>
      <c r="DP119" s="752"/>
      <c r="DQ119" s="753">
        <v>292810</v>
      </c>
      <c r="DR119" s="751"/>
      <c r="DS119" s="751"/>
      <c r="DT119" s="751"/>
      <c r="DU119" s="752"/>
      <c r="DV119" s="835">
        <v>0.1</v>
      </c>
      <c r="DW119" s="836"/>
      <c r="DX119" s="836"/>
      <c r="DY119" s="836"/>
      <c r="DZ119" s="837"/>
    </row>
    <row r="120" spans="1:130" s="212" customFormat="1" ht="26.25" customHeight="1" x14ac:dyDescent="0.2">
      <c r="A120" s="807"/>
      <c r="B120" s="808"/>
      <c r="C120" s="802" t="s">
        <v>425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449</v>
      </c>
      <c r="AV120" s="868"/>
      <c r="AW120" s="868"/>
      <c r="AX120" s="868"/>
      <c r="AY120" s="869"/>
      <c r="AZ120" s="847" t="s">
        <v>450</v>
      </c>
      <c r="BA120" s="795"/>
      <c r="BB120" s="795"/>
      <c r="BC120" s="795"/>
      <c r="BD120" s="795"/>
      <c r="BE120" s="795"/>
      <c r="BF120" s="795"/>
      <c r="BG120" s="795"/>
      <c r="BH120" s="795"/>
      <c r="BI120" s="795"/>
      <c r="BJ120" s="795"/>
      <c r="BK120" s="795"/>
      <c r="BL120" s="795"/>
      <c r="BM120" s="795"/>
      <c r="BN120" s="795"/>
      <c r="BO120" s="795"/>
      <c r="BP120" s="796"/>
      <c r="BQ120" s="848">
        <v>134738484</v>
      </c>
      <c r="BR120" s="829"/>
      <c r="BS120" s="829"/>
      <c r="BT120" s="829"/>
      <c r="BU120" s="829"/>
      <c r="BV120" s="829">
        <v>159376086</v>
      </c>
      <c r="BW120" s="829"/>
      <c r="BX120" s="829"/>
      <c r="BY120" s="829"/>
      <c r="BZ120" s="829"/>
      <c r="CA120" s="829">
        <v>194811731</v>
      </c>
      <c r="CB120" s="829"/>
      <c r="CC120" s="829"/>
      <c r="CD120" s="829"/>
      <c r="CE120" s="829"/>
      <c r="CF120" s="853">
        <v>62.5</v>
      </c>
      <c r="CG120" s="854"/>
      <c r="CH120" s="854"/>
      <c r="CI120" s="854"/>
      <c r="CJ120" s="854"/>
      <c r="CK120" s="855" t="s">
        <v>451</v>
      </c>
      <c r="CL120" s="839"/>
      <c r="CM120" s="839"/>
      <c r="CN120" s="839"/>
      <c r="CO120" s="840"/>
      <c r="CP120" s="859" t="s">
        <v>398</v>
      </c>
      <c r="CQ120" s="860"/>
      <c r="CR120" s="860"/>
      <c r="CS120" s="860"/>
      <c r="CT120" s="860"/>
      <c r="CU120" s="860"/>
      <c r="CV120" s="860"/>
      <c r="CW120" s="860"/>
      <c r="CX120" s="860"/>
      <c r="CY120" s="860"/>
      <c r="CZ120" s="860"/>
      <c r="DA120" s="860"/>
      <c r="DB120" s="860"/>
      <c r="DC120" s="860"/>
      <c r="DD120" s="860"/>
      <c r="DE120" s="860"/>
      <c r="DF120" s="861"/>
      <c r="DG120" s="848">
        <v>195227516</v>
      </c>
      <c r="DH120" s="829"/>
      <c r="DI120" s="829"/>
      <c r="DJ120" s="829"/>
      <c r="DK120" s="829"/>
      <c r="DL120" s="829">
        <v>190190608</v>
      </c>
      <c r="DM120" s="829"/>
      <c r="DN120" s="829"/>
      <c r="DO120" s="829"/>
      <c r="DP120" s="829"/>
      <c r="DQ120" s="829">
        <v>184400956</v>
      </c>
      <c r="DR120" s="829"/>
      <c r="DS120" s="829"/>
      <c r="DT120" s="829"/>
      <c r="DU120" s="829"/>
      <c r="DV120" s="830">
        <v>59.1</v>
      </c>
      <c r="DW120" s="830"/>
      <c r="DX120" s="830"/>
      <c r="DY120" s="830"/>
      <c r="DZ120" s="831"/>
    </row>
    <row r="121" spans="1:130" s="212" customFormat="1" ht="26.25" customHeight="1" x14ac:dyDescent="0.2">
      <c r="A121" s="807"/>
      <c r="B121" s="808"/>
      <c r="C121" s="850" t="s">
        <v>452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453</v>
      </c>
      <c r="BA121" s="739"/>
      <c r="BB121" s="739"/>
      <c r="BC121" s="739"/>
      <c r="BD121" s="739"/>
      <c r="BE121" s="739"/>
      <c r="BF121" s="739"/>
      <c r="BG121" s="739"/>
      <c r="BH121" s="739"/>
      <c r="BI121" s="739"/>
      <c r="BJ121" s="739"/>
      <c r="BK121" s="739"/>
      <c r="BL121" s="739"/>
      <c r="BM121" s="739"/>
      <c r="BN121" s="739"/>
      <c r="BO121" s="739"/>
      <c r="BP121" s="740"/>
      <c r="BQ121" s="803">
        <v>193574001</v>
      </c>
      <c r="BR121" s="804"/>
      <c r="BS121" s="804"/>
      <c r="BT121" s="804"/>
      <c r="BU121" s="804"/>
      <c r="BV121" s="804">
        <v>189803730</v>
      </c>
      <c r="BW121" s="804"/>
      <c r="BX121" s="804"/>
      <c r="BY121" s="804"/>
      <c r="BZ121" s="804"/>
      <c r="CA121" s="804">
        <v>192916520</v>
      </c>
      <c r="CB121" s="804"/>
      <c r="CC121" s="804"/>
      <c r="CD121" s="804"/>
      <c r="CE121" s="804"/>
      <c r="CF121" s="862">
        <v>61.8</v>
      </c>
      <c r="CG121" s="863"/>
      <c r="CH121" s="863"/>
      <c r="CI121" s="863"/>
      <c r="CJ121" s="863"/>
      <c r="CK121" s="856"/>
      <c r="CL121" s="842"/>
      <c r="CM121" s="842"/>
      <c r="CN121" s="842"/>
      <c r="CO121" s="843"/>
      <c r="CP121" s="822" t="s">
        <v>397</v>
      </c>
      <c r="CQ121" s="823"/>
      <c r="CR121" s="823"/>
      <c r="CS121" s="823"/>
      <c r="CT121" s="823"/>
      <c r="CU121" s="823"/>
      <c r="CV121" s="823"/>
      <c r="CW121" s="823"/>
      <c r="CX121" s="823"/>
      <c r="CY121" s="823"/>
      <c r="CZ121" s="823"/>
      <c r="DA121" s="823"/>
      <c r="DB121" s="823"/>
      <c r="DC121" s="823"/>
      <c r="DD121" s="823"/>
      <c r="DE121" s="823"/>
      <c r="DF121" s="824"/>
      <c r="DG121" s="803">
        <v>819440</v>
      </c>
      <c r="DH121" s="804"/>
      <c r="DI121" s="804"/>
      <c r="DJ121" s="804"/>
      <c r="DK121" s="804"/>
      <c r="DL121" s="804">
        <v>892010</v>
      </c>
      <c r="DM121" s="804"/>
      <c r="DN121" s="804"/>
      <c r="DO121" s="804"/>
      <c r="DP121" s="804"/>
      <c r="DQ121" s="804">
        <v>1698290</v>
      </c>
      <c r="DR121" s="804"/>
      <c r="DS121" s="804"/>
      <c r="DT121" s="804"/>
      <c r="DU121" s="804"/>
      <c r="DV121" s="781">
        <v>0.5</v>
      </c>
      <c r="DW121" s="781"/>
      <c r="DX121" s="781"/>
      <c r="DY121" s="781"/>
      <c r="DZ121" s="782"/>
    </row>
    <row r="122" spans="1:130" s="212" customFormat="1" ht="26.25" customHeight="1" x14ac:dyDescent="0.2">
      <c r="A122" s="807"/>
      <c r="B122" s="808"/>
      <c r="C122" s="802" t="s">
        <v>435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454</v>
      </c>
      <c r="BA122" s="826"/>
      <c r="BB122" s="826"/>
      <c r="BC122" s="826"/>
      <c r="BD122" s="826"/>
      <c r="BE122" s="826"/>
      <c r="BF122" s="826"/>
      <c r="BG122" s="826"/>
      <c r="BH122" s="826"/>
      <c r="BI122" s="826"/>
      <c r="BJ122" s="826"/>
      <c r="BK122" s="826"/>
      <c r="BL122" s="826"/>
      <c r="BM122" s="826"/>
      <c r="BN122" s="826"/>
      <c r="BO122" s="826"/>
      <c r="BP122" s="827"/>
      <c r="BQ122" s="866">
        <v>727874890</v>
      </c>
      <c r="BR122" s="832"/>
      <c r="BS122" s="832"/>
      <c r="BT122" s="832"/>
      <c r="BU122" s="832"/>
      <c r="BV122" s="832">
        <v>714490823</v>
      </c>
      <c r="BW122" s="832"/>
      <c r="BX122" s="832"/>
      <c r="BY122" s="832"/>
      <c r="BZ122" s="832"/>
      <c r="CA122" s="832">
        <v>690545411</v>
      </c>
      <c r="CB122" s="832"/>
      <c r="CC122" s="832"/>
      <c r="CD122" s="832"/>
      <c r="CE122" s="832"/>
      <c r="CF122" s="833">
        <v>221.4</v>
      </c>
      <c r="CG122" s="834"/>
      <c r="CH122" s="834"/>
      <c r="CI122" s="834"/>
      <c r="CJ122" s="834"/>
      <c r="CK122" s="856"/>
      <c r="CL122" s="842"/>
      <c r="CM122" s="842"/>
      <c r="CN122" s="842"/>
      <c r="CO122" s="843"/>
      <c r="CP122" s="822" t="s">
        <v>395</v>
      </c>
      <c r="CQ122" s="823"/>
      <c r="CR122" s="823"/>
      <c r="CS122" s="823"/>
      <c r="CT122" s="823"/>
      <c r="CU122" s="823"/>
      <c r="CV122" s="823"/>
      <c r="CW122" s="823"/>
      <c r="CX122" s="823"/>
      <c r="CY122" s="823"/>
      <c r="CZ122" s="823"/>
      <c r="DA122" s="823"/>
      <c r="DB122" s="823"/>
      <c r="DC122" s="823"/>
      <c r="DD122" s="823"/>
      <c r="DE122" s="823"/>
      <c r="DF122" s="824"/>
      <c r="DG122" s="803">
        <v>1782225</v>
      </c>
      <c r="DH122" s="804"/>
      <c r="DI122" s="804"/>
      <c r="DJ122" s="804"/>
      <c r="DK122" s="804"/>
      <c r="DL122" s="804">
        <v>1596886</v>
      </c>
      <c r="DM122" s="804"/>
      <c r="DN122" s="804"/>
      <c r="DO122" s="804"/>
      <c r="DP122" s="804"/>
      <c r="DQ122" s="804">
        <v>1456830</v>
      </c>
      <c r="DR122" s="804"/>
      <c r="DS122" s="804"/>
      <c r="DT122" s="804"/>
      <c r="DU122" s="804"/>
      <c r="DV122" s="781">
        <v>0.5</v>
      </c>
      <c r="DW122" s="781"/>
      <c r="DX122" s="781"/>
      <c r="DY122" s="781"/>
      <c r="DZ122" s="782"/>
    </row>
    <row r="123" spans="1:130" s="212" customFormat="1" ht="26.25" customHeight="1" x14ac:dyDescent="0.2">
      <c r="A123" s="807"/>
      <c r="B123" s="808"/>
      <c r="C123" s="802" t="s">
        <v>441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455</v>
      </c>
      <c r="BP123" s="865"/>
      <c r="BQ123" s="819">
        <v>1056187375</v>
      </c>
      <c r="BR123" s="820"/>
      <c r="BS123" s="820"/>
      <c r="BT123" s="820"/>
      <c r="BU123" s="820"/>
      <c r="BV123" s="820">
        <v>1063670639</v>
      </c>
      <c r="BW123" s="820"/>
      <c r="BX123" s="820"/>
      <c r="BY123" s="820"/>
      <c r="BZ123" s="820"/>
      <c r="CA123" s="820">
        <v>1078273662</v>
      </c>
      <c r="CB123" s="820"/>
      <c r="CC123" s="820"/>
      <c r="CD123" s="820"/>
      <c r="CE123" s="820"/>
      <c r="CF123" s="735"/>
      <c r="CG123" s="736"/>
      <c r="CH123" s="736"/>
      <c r="CI123" s="736"/>
      <c r="CJ123" s="821"/>
      <c r="CK123" s="856"/>
      <c r="CL123" s="842"/>
      <c r="CM123" s="842"/>
      <c r="CN123" s="842"/>
      <c r="CO123" s="843"/>
      <c r="CP123" s="822" t="s">
        <v>400</v>
      </c>
      <c r="CQ123" s="823"/>
      <c r="CR123" s="823"/>
      <c r="CS123" s="823"/>
      <c r="CT123" s="823"/>
      <c r="CU123" s="823"/>
      <c r="CV123" s="823"/>
      <c r="CW123" s="823"/>
      <c r="CX123" s="823"/>
      <c r="CY123" s="823"/>
      <c r="CZ123" s="823"/>
      <c r="DA123" s="823"/>
      <c r="DB123" s="823"/>
      <c r="DC123" s="823"/>
      <c r="DD123" s="823"/>
      <c r="DE123" s="823"/>
      <c r="DF123" s="824"/>
      <c r="DG123" s="766">
        <v>931828</v>
      </c>
      <c r="DH123" s="767"/>
      <c r="DI123" s="767"/>
      <c r="DJ123" s="767"/>
      <c r="DK123" s="768"/>
      <c r="DL123" s="769">
        <v>943318</v>
      </c>
      <c r="DM123" s="767"/>
      <c r="DN123" s="767"/>
      <c r="DO123" s="767"/>
      <c r="DP123" s="768"/>
      <c r="DQ123" s="769">
        <v>998134</v>
      </c>
      <c r="DR123" s="767"/>
      <c r="DS123" s="767"/>
      <c r="DT123" s="767"/>
      <c r="DU123" s="768"/>
      <c r="DV123" s="811">
        <v>0.3</v>
      </c>
      <c r="DW123" s="812"/>
      <c r="DX123" s="812"/>
      <c r="DY123" s="812"/>
      <c r="DZ123" s="813"/>
    </row>
    <row r="124" spans="1:130" s="212" customFormat="1" ht="26.25" customHeight="1" thickBot="1" x14ac:dyDescent="0.25">
      <c r="A124" s="807"/>
      <c r="B124" s="808"/>
      <c r="C124" s="802" t="s">
        <v>444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164.8</v>
      </c>
      <c r="BR124" s="818"/>
      <c r="BS124" s="818"/>
      <c r="BT124" s="818"/>
      <c r="BU124" s="818"/>
      <c r="BV124" s="818">
        <v>165.4</v>
      </c>
      <c r="BW124" s="818"/>
      <c r="BX124" s="818"/>
      <c r="BY124" s="818"/>
      <c r="BZ124" s="818"/>
      <c r="CA124" s="818">
        <v>161.30000000000001</v>
      </c>
      <c r="CB124" s="818"/>
      <c r="CC124" s="818"/>
      <c r="CD124" s="818"/>
      <c r="CE124" s="818"/>
      <c r="CF124" s="713"/>
      <c r="CG124" s="714"/>
      <c r="CH124" s="714"/>
      <c r="CI124" s="714"/>
      <c r="CJ124" s="849"/>
      <c r="CK124" s="857"/>
      <c r="CL124" s="857"/>
      <c r="CM124" s="857"/>
      <c r="CN124" s="857"/>
      <c r="CO124" s="858"/>
      <c r="CP124" s="822" t="s">
        <v>457</v>
      </c>
      <c r="CQ124" s="823"/>
      <c r="CR124" s="823"/>
      <c r="CS124" s="823"/>
      <c r="CT124" s="823"/>
      <c r="CU124" s="823"/>
      <c r="CV124" s="823"/>
      <c r="CW124" s="823"/>
      <c r="CX124" s="823"/>
      <c r="CY124" s="823"/>
      <c r="CZ124" s="823"/>
      <c r="DA124" s="823"/>
      <c r="DB124" s="823"/>
      <c r="DC124" s="823"/>
      <c r="DD124" s="823"/>
      <c r="DE124" s="823"/>
      <c r="DF124" s="824"/>
      <c r="DG124" s="750">
        <v>701266</v>
      </c>
      <c r="DH124" s="751"/>
      <c r="DI124" s="751"/>
      <c r="DJ124" s="751"/>
      <c r="DK124" s="752"/>
      <c r="DL124" s="753">
        <v>667077</v>
      </c>
      <c r="DM124" s="751"/>
      <c r="DN124" s="751"/>
      <c r="DO124" s="751"/>
      <c r="DP124" s="752"/>
      <c r="DQ124" s="753">
        <v>618632</v>
      </c>
      <c r="DR124" s="751"/>
      <c r="DS124" s="751"/>
      <c r="DT124" s="751"/>
      <c r="DU124" s="752"/>
      <c r="DV124" s="835">
        <v>0.2</v>
      </c>
      <c r="DW124" s="836"/>
      <c r="DX124" s="836"/>
      <c r="DY124" s="836"/>
      <c r="DZ124" s="837"/>
    </row>
    <row r="125" spans="1:130" s="212" customFormat="1" ht="26.25" customHeight="1" x14ac:dyDescent="0.2">
      <c r="A125" s="807"/>
      <c r="B125" s="808"/>
      <c r="C125" s="802" t="s">
        <v>446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458</v>
      </c>
      <c r="CL125" s="839"/>
      <c r="CM125" s="839"/>
      <c r="CN125" s="839"/>
      <c r="CO125" s="840"/>
      <c r="CP125" s="847" t="s">
        <v>459</v>
      </c>
      <c r="CQ125" s="795"/>
      <c r="CR125" s="795"/>
      <c r="CS125" s="795"/>
      <c r="CT125" s="795"/>
      <c r="CU125" s="795"/>
      <c r="CV125" s="795"/>
      <c r="CW125" s="795"/>
      <c r="CX125" s="795"/>
      <c r="CY125" s="795"/>
      <c r="CZ125" s="795"/>
      <c r="DA125" s="795"/>
      <c r="DB125" s="795"/>
      <c r="DC125" s="795"/>
      <c r="DD125" s="795"/>
      <c r="DE125" s="795"/>
      <c r="DF125" s="796"/>
      <c r="DG125" s="848">
        <v>12027343</v>
      </c>
      <c r="DH125" s="829"/>
      <c r="DI125" s="829"/>
      <c r="DJ125" s="829"/>
      <c r="DK125" s="829"/>
      <c r="DL125" s="829">
        <v>11126569</v>
      </c>
      <c r="DM125" s="829"/>
      <c r="DN125" s="829"/>
      <c r="DO125" s="829"/>
      <c r="DP125" s="829"/>
      <c r="DQ125" s="829">
        <v>12321691</v>
      </c>
      <c r="DR125" s="829"/>
      <c r="DS125" s="829"/>
      <c r="DT125" s="829"/>
      <c r="DU125" s="829"/>
      <c r="DV125" s="830">
        <v>4</v>
      </c>
      <c r="DW125" s="830"/>
      <c r="DX125" s="830"/>
      <c r="DY125" s="830"/>
      <c r="DZ125" s="831"/>
    </row>
    <row r="126" spans="1:130" s="212" customFormat="1" ht="26.25" customHeight="1" thickBot="1" x14ac:dyDescent="0.25">
      <c r="A126" s="807"/>
      <c r="B126" s="808"/>
      <c r="C126" s="802" t="s">
        <v>448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127782</v>
      </c>
      <c r="AB126" s="767"/>
      <c r="AC126" s="767"/>
      <c r="AD126" s="767"/>
      <c r="AE126" s="768"/>
      <c r="AF126" s="769">
        <v>99091</v>
      </c>
      <c r="AG126" s="767"/>
      <c r="AH126" s="767"/>
      <c r="AI126" s="767"/>
      <c r="AJ126" s="768"/>
      <c r="AK126" s="769">
        <v>97670</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461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462</v>
      </c>
      <c r="AY127" s="799"/>
      <c r="AZ127" s="799"/>
      <c r="BA127" s="799"/>
      <c r="BB127" s="799"/>
      <c r="BC127" s="799"/>
      <c r="BD127" s="799"/>
      <c r="BE127" s="800"/>
      <c r="BF127" s="798" t="s">
        <v>463</v>
      </c>
      <c r="BG127" s="799"/>
      <c r="BH127" s="799"/>
      <c r="BI127" s="799"/>
      <c r="BJ127" s="799"/>
      <c r="BK127" s="799"/>
      <c r="BL127" s="800"/>
      <c r="BM127" s="798" t="s">
        <v>464</v>
      </c>
      <c r="BN127" s="799"/>
      <c r="BO127" s="799"/>
      <c r="BP127" s="799"/>
      <c r="BQ127" s="799"/>
      <c r="BR127" s="799"/>
      <c r="BS127" s="800"/>
      <c r="BT127" s="798" t="s">
        <v>465</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v>3043073</v>
      </c>
      <c r="DR127" s="804"/>
      <c r="DS127" s="804"/>
      <c r="DT127" s="804"/>
      <c r="DU127" s="804"/>
      <c r="DV127" s="781">
        <v>1</v>
      </c>
      <c r="DW127" s="781"/>
      <c r="DX127" s="781"/>
      <c r="DY127" s="781"/>
      <c r="DZ127" s="782"/>
    </row>
    <row r="128" spans="1:130" s="212" customFormat="1" ht="26.25" customHeight="1" thickBot="1" x14ac:dyDescent="0.25">
      <c r="A128" s="783" t="s">
        <v>467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468</v>
      </c>
      <c r="X128" s="785"/>
      <c r="Y128" s="785"/>
      <c r="Z128" s="786"/>
      <c r="AA128" s="787">
        <v>18034846</v>
      </c>
      <c r="AB128" s="788"/>
      <c r="AC128" s="788"/>
      <c r="AD128" s="788"/>
      <c r="AE128" s="789"/>
      <c r="AF128" s="790">
        <v>17365515</v>
      </c>
      <c r="AG128" s="788"/>
      <c r="AH128" s="788"/>
      <c r="AI128" s="788"/>
      <c r="AJ128" s="789"/>
      <c r="AK128" s="790">
        <v>18112069</v>
      </c>
      <c r="AL128" s="788"/>
      <c r="AM128" s="788"/>
      <c r="AN128" s="788"/>
      <c r="AO128" s="789"/>
      <c r="AP128" s="791"/>
      <c r="AQ128" s="792"/>
      <c r="AR128" s="792"/>
      <c r="AS128" s="792"/>
      <c r="AT128" s="793"/>
      <c r="AU128" s="214"/>
      <c r="AV128" s="214"/>
      <c r="AW128" s="214"/>
      <c r="AX128" s="794" t="s">
        <v>469</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470</v>
      </c>
      <c r="CQ128" s="717"/>
      <c r="CR128" s="717"/>
      <c r="CS128" s="717"/>
      <c r="CT128" s="717"/>
      <c r="CU128" s="717"/>
      <c r="CV128" s="717"/>
      <c r="CW128" s="717"/>
      <c r="CX128" s="717"/>
      <c r="CY128" s="717"/>
      <c r="CZ128" s="717"/>
      <c r="DA128" s="717"/>
      <c r="DB128" s="717"/>
      <c r="DC128" s="717"/>
      <c r="DD128" s="717"/>
      <c r="DE128" s="717"/>
      <c r="DF128" s="718"/>
      <c r="DG128" s="777">
        <v>16703371</v>
      </c>
      <c r="DH128" s="778"/>
      <c r="DI128" s="778"/>
      <c r="DJ128" s="778"/>
      <c r="DK128" s="778"/>
      <c r="DL128" s="778">
        <v>16087784</v>
      </c>
      <c r="DM128" s="778"/>
      <c r="DN128" s="778"/>
      <c r="DO128" s="778"/>
      <c r="DP128" s="778"/>
      <c r="DQ128" s="778">
        <v>15569534</v>
      </c>
      <c r="DR128" s="778"/>
      <c r="DS128" s="778"/>
      <c r="DT128" s="778"/>
      <c r="DU128" s="778"/>
      <c r="DV128" s="779">
        <v>5</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471</v>
      </c>
      <c r="X129" s="764"/>
      <c r="Y129" s="764"/>
      <c r="Z129" s="765"/>
      <c r="AA129" s="766">
        <v>342971969</v>
      </c>
      <c r="AB129" s="767"/>
      <c r="AC129" s="767"/>
      <c r="AD129" s="767"/>
      <c r="AE129" s="768"/>
      <c r="AF129" s="769">
        <v>348912170</v>
      </c>
      <c r="AG129" s="767"/>
      <c r="AH129" s="767"/>
      <c r="AI129" s="767"/>
      <c r="AJ129" s="768"/>
      <c r="AK129" s="769">
        <v>358258463</v>
      </c>
      <c r="AL129" s="767"/>
      <c r="AM129" s="767"/>
      <c r="AN129" s="767"/>
      <c r="AO129" s="768"/>
      <c r="AP129" s="770"/>
      <c r="AQ129" s="771"/>
      <c r="AR129" s="771"/>
      <c r="AS129" s="771"/>
      <c r="AT129" s="772"/>
      <c r="AU129" s="215"/>
      <c r="AV129" s="215"/>
      <c r="AW129" s="215"/>
      <c r="AX129" s="738" t="s">
        <v>472</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474</v>
      </c>
      <c r="X130" s="764"/>
      <c r="Y130" s="764"/>
      <c r="Z130" s="765"/>
      <c r="AA130" s="766">
        <v>47286601</v>
      </c>
      <c r="AB130" s="767"/>
      <c r="AC130" s="767"/>
      <c r="AD130" s="767"/>
      <c r="AE130" s="768"/>
      <c r="AF130" s="769">
        <v>47439465</v>
      </c>
      <c r="AG130" s="767"/>
      <c r="AH130" s="767"/>
      <c r="AI130" s="767"/>
      <c r="AJ130" s="768"/>
      <c r="AK130" s="769">
        <v>46330693</v>
      </c>
      <c r="AL130" s="767"/>
      <c r="AM130" s="767"/>
      <c r="AN130" s="767"/>
      <c r="AO130" s="768"/>
      <c r="AP130" s="770"/>
      <c r="AQ130" s="771"/>
      <c r="AR130" s="771"/>
      <c r="AS130" s="771"/>
      <c r="AT130" s="772"/>
      <c r="AU130" s="215"/>
      <c r="AV130" s="215"/>
      <c r="AW130" s="215"/>
      <c r="AX130" s="738" t="s">
        <v>475</v>
      </c>
      <c r="AY130" s="739"/>
      <c r="AZ130" s="739"/>
      <c r="BA130" s="739"/>
      <c r="BB130" s="739"/>
      <c r="BC130" s="739"/>
      <c r="BD130" s="739"/>
      <c r="BE130" s="740"/>
      <c r="BF130" s="741">
        <v>8.8000000000000007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476</v>
      </c>
      <c r="X131" s="748"/>
      <c r="Y131" s="748"/>
      <c r="Z131" s="749"/>
      <c r="AA131" s="750">
        <v>295685368</v>
      </c>
      <c r="AB131" s="751"/>
      <c r="AC131" s="751"/>
      <c r="AD131" s="751"/>
      <c r="AE131" s="752"/>
      <c r="AF131" s="753">
        <v>301472705</v>
      </c>
      <c r="AG131" s="751"/>
      <c r="AH131" s="751"/>
      <c r="AI131" s="751"/>
      <c r="AJ131" s="752"/>
      <c r="AK131" s="753">
        <v>311927770</v>
      </c>
      <c r="AL131" s="751"/>
      <c r="AM131" s="751"/>
      <c r="AN131" s="751"/>
      <c r="AO131" s="752"/>
      <c r="AP131" s="754"/>
      <c r="AQ131" s="755"/>
      <c r="AR131" s="755"/>
      <c r="AS131" s="755"/>
      <c r="AT131" s="756"/>
      <c r="AU131" s="215"/>
      <c r="AV131" s="215"/>
      <c r="AW131" s="215"/>
      <c r="AX131" s="716" t="s">
        <v>477</v>
      </c>
      <c r="AY131" s="717"/>
      <c r="AZ131" s="717"/>
      <c r="BA131" s="717"/>
      <c r="BB131" s="717"/>
      <c r="BC131" s="717"/>
      <c r="BD131" s="717"/>
      <c r="BE131" s="718"/>
      <c r="BF131" s="719">
        <v>161.30000000000001</v>
      </c>
      <c r="BG131" s="720"/>
      <c r="BH131" s="720"/>
      <c r="BI131" s="720"/>
      <c r="BJ131" s="720"/>
      <c r="BK131" s="720"/>
      <c r="BL131" s="721"/>
      <c r="BM131" s="719">
        <v>400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479</v>
      </c>
      <c r="W132" s="729"/>
      <c r="X132" s="729"/>
      <c r="Y132" s="729"/>
      <c r="Z132" s="730"/>
      <c r="AA132" s="731">
        <v>8.8691662959999995</v>
      </c>
      <c r="AB132" s="732"/>
      <c r="AC132" s="732"/>
      <c r="AD132" s="732"/>
      <c r="AE132" s="733"/>
      <c r="AF132" s="734">
        <v>9.9548590969999999</v>
      </c>
      <c r="AG132" s="732"/>
      <c r="AH132" s="732"/>
      <c r="AI132" s="732"/>
      <c r="AJ132" s="733"/>
      <c r="AK132" s="734">
        <v>7.7194118730000003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480</v>
      </c>
      <c r="W133" s="708"/>
      <c r="X133" s="708"/>
      <c r="Y133" s="708"/>
      <c r="Z133" s="709"/>
      <c r="AA133" s="710">
        <v>9.8000000000000007</v>
      </c>
      <c r="AB133" s="711"/>
      <c r="AC133" s="711"/>
      <c r="AD133" s="711"/>
      <c r="AE133" s="712"/>
      <c r="AF133" s="710">
        <v>9.6</v>
      </c>
      <c r="AG133" s="711"/>
      <c r="AH133" s="711"/>
      <c r="AI133" s="711"/>
      <c r="AJ133" s="712"/>
      <c r="AK133" s="710">
        <v>8.8000000000000007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7sXITqmoracSLvOSf+yRHcw7KA4Z05dx3tbsGE2gQoVaelidjkfsYmncwdnMi5vfS60Az4Zf6/lZ90F9ejCAbw==" saltValue="r5Xp1eCt5tKgOfXszmeeW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481</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f6bYSYeE0bVV6b9S3ELnymzYImtAVrpx6MysF3/VCR8J7gUVzC91H6Ru4uAKFShqdJjd57A5fPdkzMBKcm6A1w==" saltValue="HOYZb/lANKfiFyz82p52B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FMTAaPIkq5ZWfGkxS8q3Ty0e4yE0q3qKQvoncYh5cKX8RfjBwzTf6RdhN6raaEt2WZWWvJtWFNo3DE7K4GGGw==" saltValue="RMd40+LcSEdNnvVUhhAwA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483</v>
      </c>
      <c r="AL6" s="248"/>
      <c r="AM6" s="248"/>
      <c r="AN6" s="248"/>
    </row>
    <row r="7" spans="1:46" ht="13.5" customHeight="1" x14ac:dyDescent="0.2">
      <c r="A7" s="247"/>
      <c r="AK7" s="250"/>
      <c r="AL7" s="251"/>
      <c r="AM7" s="251"/>
      <c r="AN7" s="252"/>
      <c r="AO7" s="1105" t="s">
        <v>484</v>
      </c>
      <c r="AP7" s="253"/>
      <c r="AQ7" s="254" t="s">
        <v>485</v>
      </c>
      <c r="AR7" s="255"/>
    </row>
    <row r="8" spans="1:46" ht="13" x14ac:dyDescent="0.2">
      <c r="A8" s="247"/>
      <c r="AK8" s="256"/>
      <c r="AL8" s="257"/>
      <c r="AM8" s="257"/>
      <c r="AN8" s="258"/>
      <c r="AO8" s="1106"/>
      <c r="AP8" s="259" t="s">
        <v>486</v>
      </c>
      <c r="AQ8" s="260" t="s">
        <v>487</v>
      </c>
      <c r="AR8" s="261" t="s">
        <v>488</v>
      </c>
    </row>
    <row r="9" spans="1:46" ht="13" x14ac:dyDescent="0.2">
      <c r="A9" s="247"/>
      <c r="AK9" s="1117" t="s">
        <v>489</v>
      </c>
      <c r="AL9" s="1118"/>
      <c r="AM9" s="1118"/>
      <c r="AN9" s="1119"/>
      <c r="AO9" s="262">
        <v>149328386</v>
      </c>
      <c r="AP9" s="262">
        <v>127246</v>
      </c>
      <c r="AQ9" s="263">
        <v>112291</v>
      </c>
      <c r="AR9" s="264">
        <v>13.3</v>
      </c>
    </row>
    <row r="10" spans="1:46" ht="13.5" customHeight="1" x14ac:dyDescent="0.2">
      <c r="A10" s="247"/>
      <c r="AK10" s="1117" t="s">
        <v>490</v>
      </c>
      <c r="AL10" s="1118"/>
      <c r="AM10" s="1118"/>
      <c r="AN10" s="1119"/>
      <c r="AO10" s="265">
        <v>9767</v>
      </c>
      <c r="AP10" s="265">
        <v>8</v>
      </c>
      <c r="AQ10" s="266">
        <v>121</v>
      </c>
      <c r="AR10" s="267">
        <v>-93.4</v>
      </c>
    </row>
    <row r="11" spans="1:46" ht="13.5" customHeight="1" x14ac:dyDescent="0.2">
      <c r="A11" s="247"/>
      <c r="AK11" s="1117" t="s">
        <v>491</v>
      </c>
      <c r="AL11" s="1118"/>
      <c r="AM11" s="1118"/>
      <c r="AN11" s="1119"/>
      <c r="AO11" s="265">
        <v>27565</v>
      </c>
      <c r="AP11" s="265">
        <v>23</v>
      </c>
      <c r="AQ11" s="266">
        <v>1235</v>
      </c>
      <c r="AR11" s="267">
        <v>-98.1</v>
      </c>
    </row>
    <row r="12" spans="1:46" ht="13.5" customHeight="1" x14ac:dyDescent="0.2">
      <c r="A12" s="247"/>
      <c r="AK12" s="1117" t="s">
        <v>492</v>
      </c>
      <c r="AL12" s="1118"/>
      <c r="AM12" s="1118"/>
      <c r="AN12" s="1119"/>
      <c r="AO12" s="265" t="s">
        <v>493</v>
      </c>
      <c r="AP12" s="265" t="s">
        <v>493</v>
      </c>
      <c r="AQ12" s="266">
        <v>3</v>
      </c>
      <c r="AR12" s="267" t="s">
        <v>493</v>
      </c>
    </row>
    <row r="13" spans="1:46" ht="13.5" customHeight="1" x14ac:dyDescent="0.2">
      <c r="A13" s="247"/>
      <c r="AK13" s="1117" t="s">
        <v>494</v>
      </c>
      <c r="AL13" s="1118"/>
      <c r="AM13" s="1118"/>
      <c r="AN13" s="1119"/>
      <c r="AO13" s="265">
        <v>2585747</v>
      </c>
      <c r="AP13" s="265">
        <v>2203</v>
      </c>
      <c r="AQ13" s="266">
        <v>2021</v>
      </c>
      <c r="AR13" s="267">
        <v>9</v>
      </c>
    </row>
    <row r="14" spans="1:46" ht="13.5" customHeight="1" x14ac:dyDescent="0.2">
      <c r="A14" s="247"/>
      <c r="AK14" s="1117" t="s">
        <v>495</v>
      </c>
      <c r="AL14" s="1118"/>
      <c r="AM14" s="1118"/>
      <c r="AN14" s="1119"/>
      <c r="AO14" s="265">
        <v>1968168</v>
      </c>
      <c r="AP14" s="265">
        <v>1677</v>
      </c>
      <c r="AQ14" s="266">
        <v>1404</v>
      </c>
      <c r="AR14" s="267">
        <v>19.399999999999999</v>
      </c>
    </row>
    <row r="15" spans="1:46" ht="13.5" customHeight="1" x14ac:dyDescent="0.2">
      <c r="A15" s="247"/>
      <c r="AK15" s="1120" t="s">
        <v>496</v>
      </c>
      <c r="AL15" s="1121"/>
      <c r="AM15" s="1121"/>
      <c r="AN15" s="1122"/>
      <c r="AO15" s="265">
        <v>-9946817</v>
      </c>
      <c r="AP15" s="265">
        <v>-8476</v>
      </c>
      <c r="AQ15" s="266">
        <v>-7200</v>
      </c>
      <c r="AR15" s="267">
        <v>17.7</v>
      </c>
    </row>
    <row r="16" spans="1:46" ht="13" x14ac:dyDescent="0.2">
      <c r="A16" s="247"/>
      <c r="AK16" s="1120" t="s">
        <v>177</v>
      </c>
      <c r="AL16" s="1121"/>
      <c r="AM16" s="1121"/>
      <c r="AN16" s="1122"/>
      <c r="AO16" s="265">
        <v>143972816</v>
      </c>
      <c r="AP16" s="265">
        <v>122682</v>
      </c>
      <c r="AQ16" s="266">
        <v>109874</v>
      </c>
      <c r="AR16" s="267">
        <v>11.7</v>
      </c>
    </row>
    <row r="17" spans="1:46" ht="13" x14ac:dyDescent="0.2">
      <c r="A17" s="247"/>
    </row>
    <row r="18" spans="1:46" ht="13" x14ac:dyDescent="0.2">
      <c r="A18" s="247"/>
      <c r="AQ18" s="268"/>
      <c r="AR18" s="268"/>
    </row>
    <row r="19" spans="1:46" ht="13" x14ac:dyDescent="0.2">
      <c r="A19" s="247"/>
      <c r="AK19" s="243" t="s">
        <v>497</v>
      </c>
    </row>
    <row r="20" spans="1:46" ht="13" x14ac:dyDescent="0.2">
      <c r="A20" s="247"/>
      <c r="AK20" s="269"/>
      <c r="AL20" s="270"/>
      <c r="AM20" s="270"/>
      <c r="AN20" s="271"/>
      <c r="AO20" s="272" t="s">
        <v>498</v>
      </c>
      <c r="AP20" s="273" t="s">
        <v>499</v>
      </c>
      <c r="AQ20" s="274" t="s">
        <v>500</v>
      </c>
      <c r="AR20" s="275"/>
    </row>
    <row r="21" spans="1:46" s="248" customFormat="1" ht="13" x14ac:dyDescent="0.2">
      <c r="A21" s="276"/>
      <c r="AK21" s="1123" t="s">
        <v>501</v>
      </c>
      <c r="AL21" s="1124"/>
      <c r="AM21" s="1124"/>
      <c r="AN21" s="1125"/>
      <c r="AO21" s="277">
        <v>12.38</v>
      </c>
      <c r="AP21" s="278">
        <v>11.47</v>
      </c>
      <c r="AQ21" s="279">
        <v>0.91</v>
      </c>
      <c r="AS21" s="280"/>
      <c r="AT21" s="276"/>
    </row>
    <row r="22" spans="1:46" s="248" customFormat="1" ht="13" x14ac:dyDescent="0.2">
      <c r="A22" s="276"/>
      <c r="AK22" s="1123" t="s">
        <v>502</v>
      </c>
      <c r="AL22" s="1124"/>
      <c r="AM22" s="1124"/>
      <c r="AN22" s="1125"/>
      <c r="AO22" s="281">
        <v>99.9</v>
      </c>
      <c r="AP22" s="282">
        <v>99.8</v>
      </c>
      <c r="AQ22" s="283">
        <v>0.1</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505</v>
      </c>
      <c r="AL29" s="248"/>
      <c r="AM29" s="248"/>
      <c r="AN29" s="248"/>
      <c r="AS29" s="290"/>
    </row>
    <row r="30" spans="1:46" ht="13.5" customHeight="1" x14ac:dyDescent="0.2">
      <c r="A30" s="247"/>
      <c r="AK30" s="250"/>
      <c r="AL30" s="251"/>
      <c r="AM30" s="251"/>
      <c r="AN30" s="252"/>
      <c r="AO30" s="1105" t="s">
        <v>484</v>
      </c>
      <c r="AP30" s="253"/>
      <c r="AQ30" s="254" t="s">
        <v>485</v>
      </c>
      <c r="AR30" s="255"/>
    </row>
    <row r="31" spans="1:46" ht="13" x14ac:dyDescent="0.2">
      <c r="A31" s="247"/>
      <c r="AK31" s="256"/>
      <c r="AL31" s="257"/>
      <c r="AM31" s="257"/>
      <c r="AN31" s="258"/>
      <c r="AO31" s="1106"/>
      <c r="AP31" s="259" t="s">
        <v>486</v>
      </c>
      <c r="AQ31" s="260" t="s">
        <v>487</v>
      </c>
      <c r="AR31" s="261" t="s">
        <v>488</v>
      </c>
    </row>
    <row r="32" spans="1:46" ht="27" customHeight="1" x14ac:dyDescent="0.2">
      <c r="A32" s="247"/>
      <c r="AK32" s="1107" t="s">
        <v>506</v>
      </c>
      <c r="AL32" s="1108"/>
      <c r="AM32" s="1108"/>
      <c r="AN32" s="1109"/>
      <c r="AO32" s="291">
        <v>34490064</v>
      </c>
      <c r="AP32" s="291">
        <v>29390</v>
      </c>
      <c r="AQ32" s="292">
        <v>29025</v>
      </c>
      <c r="AR32" s="293">
        <v>1.3</v>
      </c>
    </row>
    <row r="33" spans="1:46" ht="13.5" customHeight="1" x14ac:dyDescent="0.2">
      <c r="A33" s="247"/>
      <c r="AK33" s="1107" t="s">
        <v>507</v>
      </c>
      <c r="AL33" s="1108"/>
      <c r="AM33" s="1108"/>
      <c r="AN33" s="1109"/>
      <c r="AO33" s="291">
        <v>186867</v>
      </c>
      <c r="AP33" s="291">
        <v>159</v>
      </c>
      <c r="AQ33" s="292">
        <v>2558</v>
      </c>
      <c r="AR33" s="293">
        <v>-93.8</v>
      </c>
    </row>
    <row r="34" spans="1:46" ht="27" customHeight="1" x14ac:dyDescent="0.2">
      <c r="A34" s="247"/>
      <c r="AK34" s="1107" t="s">
        <v>508</v>
      </c>
      <c r="AL34" s="1108"/>
      <c r="AM34" s="1108"/>
      <c r="AN34" s="1109"/>
      <c r="AO34" s="291">
        <v>41834388</v>
      </c>
      <c r="AP34" s="291">
        <v>35648</v>
      </c>
      <c r="AQ34" s="292">
        <v>21936</v>
      </c>
      <c r="AR34" s="293">
        <v>62.5</v>
      </c>
    </row>
    <row r="35" spans="1:46" ht="27" customHeight="1" x14ac:dyDescent="0.2">
      <c r="A35" s="247"/>
      <c r="AK35" s="1107" t="s">
        <v>509</v>
      </c>
      <c r="AL35" s="1108"/>
      <c r="AM35" s="1108"/>
      <c r="AN35" s="1109"/>
      <c r="AO35" s="291">
        <v>11912762</v>
      </c>
      <c r="AP35" s="291">
        <v>10151</v>
      </c>
      <c r="AQ35" s="292">
        <v>9222</v>
      </c>
      <c r="AR35" s="293">
        <v>10.1</v>
      </c>
    </row>
    <row r="36" spans="1:46" ht="27" customHeight="1" x14ac:dyDescent="0.2">
      <c r="A36" s="247"/>
      <c r="AK36" s="1107" t="s">
        <v>510</v>
      </c>
      <c r="AL36" s="1108"/>
      <c r="AM36" s="1108"/>
      <c r="AN36" s="1109"/>
      <c r="AO36" s="291" t="s">
        <v>493</v>
      </c>
      <c r="AP36" s="291" t="s">
        <v>493</v>
      </c>
      <c r="AQ36" s="292">
        <v>155</v>
      </c>
      <c r="AR36" s="293" t="s">
        <v>493</v>
      </c>
    </row>
    <row r="37" spans="1:46" ht="13.5" customHeight="1" x14ac:dyDescent="0.2">
      <c r="A37" s="247"/>
      <c r="AK37" s="1107" t="s">
        <v>511</v>
      </c>
      <c r="AL37" s="1108"/>
      <c r="AM37" s="1108"/>
      <c r="AN37" s="1109"/>
      <c r="AO37" s="291">
        <v>97670</v>
      </c>
      <c r="AP37" s="291">
        <v>83</v>
      </c>
      <c r="AQ37" s="292">
        <v>1054</v>
      </c>
      <c r="AR37" s="293">
        <v>-92.1</v>
      </c>
    </row>
    <row r="38" spans="1:46" ht="27" customHeight="1" x14ac:dyDescent="0.2">
      <c r="A38" s="247"/>
      <c r="AK38" s="1110" t="s">
        <v>512</v>
      </c>
      <c r="AL38" s="1111"/>
      <c r="AM38" s="1111"/>
      <c r="AN38" s="1112"/>
      <c r="AO38" s="294" t="s">
        <v>493</v>
      </c>
      <c r="AP38" s="294" t="s">
        <v>493</v>
      </c>
      <c r="AQ38" s="295">
        <v>1</v>
      </c>
      <c r="AR38" s="283" t="s">
        <v>493</v>
      </c>
      <c r="AS38" s="290"/>
    </row>
    <row r="39" spans="1:46" ht="13" x14ac:dyDescent="0.2">
      <c r="A39" s="247"/>
      <c r="AK39" s="1110" t="s">
        <v>513</v>
      </c>
      <c r="AL39" s="1111"/>
      <c r="AM39" s="1111"/>
      <c r="AN39" s="1112"/>
      <c r="AO39" s="291">
        <v>-18112069</v>
      </c>
      <c r="AP39" s="291">
        <v>-15434</v>
      </c>
      <c r="AQ39" s="292">
        <v>-17788</v>
      </c>
      <c r="AR39" s="293">
        <v>-13.2</v>
      </c>
      <c r="AS39" s="290"/>
    </row>
    <row r="40" spans="1:46" ht="27" customHeight="1" x14ac:dyDescent="0.2">
      <c r="A40" s="247"/>
      <c r="AK40" s="1107" t="s">
        <v>514</v>
      </c>
      <c r="AL40" s="1108"/>
      <c r="AM40" s="1108"/>
      <c r="AN40" s="1109"/>
      <c r="AO40" s="291">
        <v>-46330693</v>
      </c>
      <c r="AP40" s="291">
        <v>-39479</v>
      </c>
      <c r="AQ40" s="292">
        <v>-29583</v>
      </c>
      <c r="AR40" s="293">
        <v>33.5</v>
      </c>
      <c r="AS40" s="290"/>
    </row>
    <row r="41" spans="1:46" ht="13" x14ac:dyDescent="0.2">
      <c r="A41" s="247"/>
      <c r="AK41" s="1113" t="s">
        <v>287</v>
      </c>
      <c r="AL41" s="1114"/>
      <c r="AM41" s="1114"/>
      <c r="AN41" s="1115"/>
      <c r="AO41" s="291">
        <v>24078989</v>
      </c>
      <c r="AP41" s="291">
        <v>20518</v>
      </c>
      <c r="AQ41" s="292">
        <v>16580</v>
      </c>
      <c r="AR41" s="293">
        <v>23.8</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515</v>
      </c>
    </row>
    <row r="48" spans="1:46" ht="13" x14ac:dyDescent="0.2">
      <c r="A48" s="247"/>
      <c r="AK48" s="301" t="s">
        <v>516</v>
      </c>
      <c r="AL48" s="301"/>
      <c r="AM48" s="301"/>
      <c r="AN48" s="301"/>
      <c r="AO48" s="301"/>
      <c r="AP48" s="301"/>
      <c r="AQ48" s="302"/>
      <c r="AR48" s="301"/>
    </row>
    <row r="49" spans="1:44" ht="13.5" customHeight="1" x14ac:dyDescent="0.2">
      <c r="A49" s="247"/>
      <c r="AK49" s="303"/>
      <c r="AL49" s="304"/>
      <c r="AM49" s="1100" t="s">
        <v>484</v>
      </c>
      <c r="AN49" s="1102" t="s">
        <v>517</v>
      </c>
      <c r="AO49" s="1103"/>
      <c r="AP49" s="1103"/>
      <c r="AQ49" s="1103"/>
      <c r="AR49" s="1104"/>
    </row>
    <row r="50" spans="1:44" ht="13" x14ac:dyDescent="0.2">
      <c r="A50" s="247"/>
      <c r="AK50" s="305"/>
      <c r="AL50" s="306"/>
      <c r="AM50" s="1101"/>
      <c r="AN50" s="307" t="s">
        <v>518</v>
      </c>
      <c r="AO50" s="308" t="s">
        <v>519</v>
      </c>
      <c r="AP50" s="309" t="s">
        <v>520</v>
      </c>
      <c r="AQ50" s="310" t="s">
        <v>521</v>
      </c>
      <c r="AR50" s="311" t="s">
        <v>522</v>
      </c>
    </row>
    <row r="51" spans="1:44" ht="13" x14ac:dyDescent="0.2">
      <c r="A51" s="247"/>
      <c r="AK51" s="303" t="s">
        <v>523</v>
      </c>
      <c r="AL51" s="304"/>
      <c r="AM51" s="312">
        <v>67809879</v>
      </c>
      <c r="AN51" s="313">
        <v>56753</v>
      </c>
      <c r="AO51" s="314">
        <v>15.4</v>
      </c>
      <c r="AP51" s="315">
        <v>58766</v>
      </c>
      <c r="AQ51" s="316">
        <v>2.9</v>
      </c>
      <c r="AR51" s="317">
        <v>12.5</v>
      </c>
    </row>
    <row r="52" spans="1:44" ht="13" x14ac:dyDescent="0.2">
      <c r="A52" s="247"/>
      <c r="AK52" s="318"/>
      <c r="AL52" s="319" t="s">
        <v>524</v>
      </c>
      <c r="AM52" s="320">
        <v>37730656</v>
      </c>
      <c r="AN52" s="321">
        <v>31579</v>
      </c>
      <c r="AO52" s="322">
        <v>10.4</v>
      </c>
      <c r="AP52" s="323">
        <v>29363</v>
      </c>
      <c r="AQ52" s="324">
        <v>-2.5</v>
      </c>
      <c r="AR52" s="325">
        <v>12.9</v>
      </c>
    </row>
    <row r="53" spans="1:44" ht="13" x14ac:dyDescent="0.2">
      <c r="A53" s="247"/>
      <c r="AK53" s="303" t="s">
        <v>525</v>
      </c>
      <c r="AL53" s="304"/>
      <c r="AM53" s="312">
        <v>78006531</v>
      </c>
      <c r="AN53" s="313">
        <v>65599</v>
      </c>
      <c r="AO53" s="314">
        <v>15.6</v>
      </c>
      <c r="AP53" s="315">
        <v>62482</v>
      </c>
      <c r="AQ53" s="316">
        <v>6.3</v>
      </c>
      <c r="AR53" s="317">
        <v>9.3000000000000007</v>
      </c>
    </row>
    <row r="54" spans="1:44" ht="13" x14ac:dyDescent="0.2">
      <c r="A54" s="247"/>
      <c r="AK54" s="318"/>
      <c r="AL54" s="319" t="s">
        <v>524</v>
      </c>
      <c r="AM54" s="320">
        <v>39620344</v>
      </c>
      <c r="AN54" s="321">
        <v>33318</v>
      </c>
      <c r="AO54" s="322">
        <v>5.5</v>
      </c>
      <c r="AP54" s="323">
        <v>34626</v>
      </c>
      <c r="AQ54" s="324">
        <v>17.899999999999999</v>
      </c>
      <c r="AR54" s="325">
        <v>-12.4</v>
      </c>
    </row>
    <row r="55" spans="1:44" ht="13" x14ac:dyDescent="0.2">
      <c r="A55" s="247"/>
      <c r="AK55" s="303" t="s">
        <v>526</v>
      </c>
      <c r="AL55" s="304"/>
      <c r="AM55" s="312">
        <v>77437849</v>
      </c>
      <c r="AN55" s="313">
        <v>65363</v>
      </c>
      <c r="AO55" s="314">
        <v>-0.4</v>
      </c>
      <c r="AP55" s="315">
        <v>59288</v>
      </c>
      <c r="AQ55" s="316">
        <v>-5.0999999999999996</v>
      </c>
      <c r="AR55" s="317">
        <v>4.7</v>
      </c>
    </row>
    <row r="56" spans="1:44" ht="13" x14ac:dyDescent="0.2">
      <c r="A56" s="247"/>
      <c r="AK56" s="318"/>
      <c r="AL56" s="319" t="s">
        <v>524</v>
      </c>
      <c r="AM56" s="320">
        <v>34648994</v>
      </c>
      <c r="AN56" s="321">
        <v>29246</v>
      </c>
      <c r="AO56" s="322">
        <v>-12.2</v>
      </c>
      <c r="AP56" s="323">
        <v>32670</v>
      </c>
      <c r="AQ56" s="324">
        <v>-5.6</v>
      </c>
      <c r="AR56" s="325">
        <v>-6.6</v>
      </c>
    </row>
    <row r="57" spans="1:44" ht="13" x14ac:dyDescent="0.2">
      <c r="A57" s="247"/>
      <c r="AK57" s="303" t="s">
        <v>527</v>
      </c>
      <c r="AL57" s="304"/>
      <c r="AM57" s="312">
        <v>81835885</v>
      </c>
      <c r="AN57" s="313">
        <v>69425</v>
      </c>
      <c r="AO57" s="314">
        <v>6.2</v>
      </c>
      <c r="AP57" s="315">
        <v>63490</v>
      </c>
      <c r="AQ57" s="316">
        <v>7.1</v>
      </c>
      <c r="AR57" s="317">
        <v>-0.9</v>
      </c>
    </row>
    <row r="58" spans="1:44" ht="13" x14ac:dyDescent="0.2">
      <c r="A58" s="247"/>
      <c r="AK58" s="318"/>
      <c r="AL58" s="319" t="s">
        <v>524</v>
      </c>
      <c r="AM58" s="320">
        <v>41520405</v>
      </c>
      <c r="AN58" s="321">
        <v>35223</v>
      </c>
      <c r="AO58" s="322">
        <v>20.399999999999999</v>
      </c>
      <c r="AP58" s="323">
        <v>35347</v>
      </c>
      <c r="AQ58" s="324">
        <v>8.1999999999999993</v>
      </c>
      <c r="AR58" s="325">
        <v>12.2</v>
      </c>
    </row>
    <row r="59" spans="1:44" ht="13" x14ac:dyDescent="0.2">
      <c r="A59" s="247"/>
      <c r="AK59" s="303" t="s">
        <v>528</v>
      </c>
      <c r="AL59" s="304"/>
      <c r="AM59" s="312">
        <v>73745477</v>
      </c>
      <c r="AN59" s="313">
        <v>62840</v>
      </c>
      <c r="AO59" s="314">
        <v>-9.5</v>
      </c>
      <c r="AP59" s="315">
        <v>68481</v>
      </c>
      <c r="AQ59" s="316">
        <v>7.9</v>
      </c>
      <c r="AR59" s="317">
        <v>-17.399999999999999</v>
      </c>
    </row>
    <row r="60" spans="1:44" ht="13" x14ac:dyDescent="0.2">
      <c r="A60" s="247"/>
      <c r="AK60" s="318"/>
      <c r="AL60" s="319" t="s">
        <v>524</v>
      </c>
      <c r="AM60" s="320">
        <v>39598890</v>
      </c>
      <c r="AN60" s="321">
        <v>33743</v>
      </c>
      <c r="AO60" s="322">
        <v>-4.2</v>
      </c>
      <c r="AP60" s="323">
        <v>38966</v>
      </c>
      <c r="AQ60" s="324">
        <v>10.199999999999999</v>
      </c>
      <c r="AR60" s="325">
        <v>-14.4</v>
      </c>
    </row>
    <row r="61" spans="1:44" ht="13" x14ac:dyDescent="0.2">
      <c r="A61" s="247"/>
      <c r="AK61" s="303" t="s">
        <v>529</v>
      </c>
      <c r="AL61" s="326"/>
      <c r="AM61" s="312">
        <v>75767124</v>
      </c>
      <c r="AN61" s="313">
        <v>63996</v>
      </c>
      <c r="AO61" s="314">
        <v>5.5</v>
      </c>
      <c r="AP61" s="315">
        <v>62501</v>
      </c>
      <c r="AQ61" s="327">
        <v>3.8</v>
      </c>
      <c r="AR61" s="317">
        <v>1.7</v>
      </c>
    </row>
    <row r="62" spans="1:44" ht="13" x14ac:dyDescent="0.2">
      <c r="A62" s="247"/>
      <c r="AK62" s="318"/>
      <c r="AL62" s="319" t="s">
        <v>524</v>
      </c>
      <c r="AM62" s="320">
        <v>38623858</v>
      </c>
      <c r="AN62" s="321">
        <v>32622</v>
      </c>
      <c r="AO62" s="322">
        <v>4</v>
      </c>
      <c r="AP62" s="323">
        <v>34194</v>
      </c>
      <c r="AQ62" s="324">
        <v>5.6</v>
      </c>
      <c r="AR62" s="325">
        <v>-1.6</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fWJlnh3144fDfHTyWk2n3vLcLrdJKjhmjzoPuzyiE6qm/yaLM9u6OBnGhevJjYTpFKGle74vr/y8vYYZSW07ug==" saltValue="3bX996t31q+n6ZqALvAi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481</v>
      </c>
    </row>
    <row r="121" spans="125:125" ht="13.5" hidden="1" customHeight="1" x14ac:dyDescent="0.2">
      <c r="DU121" s="241"/>
    </row>
  </sheetData>
  <sheetProtection algorithmName="SHA-512" hashValue="QrE/cTKSl+atCqkenMzZYdAPXuwPEkGe3B0/NCXDSBY7gFlWc5D5/4Pd5D92cGmB92VLNVg3FYY7DQDTqUqxqA==" saltValue="L4C7+cpSS7jj7HEkcgK7Y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481</v>
      </c>
    </row>
  </sheetData>
  <sheetProtection algorithmName="SHA-512" hashValue="8mNTeybRJkvKi3MvpL7BmnRHU2ChXlpaSh2XhMwR/K0R6ve7KLUgSFQzB6K6Tp1zHT5vdUGzewi6Il8OiES/hQ==" saltValue="ytUpHCGaV2OS5em01nfIQ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531</v>
      </c>
      <c r="G46" s="8" t="s">
        <v>532</v>
      </c>
      <c r="H46" s="8" t="s">
        <v>533</v>
      </c>
      <c r="I46" s="8" t="s">
        <v>534</v>
      </c>
      <c r="J46" s="9" t="s">
        <v>535</v>
      </c>
    </row>
    <row r="47" spans="2:10" ht="57.75" customHeight="1" x14ac:dyDescent="0.2">
      <c r="B47" s="10"/>
      <c r="C47" s="1126" t="s">
        <v>3</v>
      </c>
      <c r="D47" s="1126"/>
      <c r="E47" s="1127"/>
      <c r="F47" s="11">
        <v>1.46</v>
      </c>
      <c r="G47" s="12">
        <v>3.35</v>
      </c>
      <c r="H47" s="12">
        <v>2.97</v>
      </c>
      <c r="I47" s="12">
        <v>2.42</v>
      </c>
      <c r="J47" s="13">
        <v>2.42</v>
      </c>
    </row>
    <row r="48" spans="2:10" ht="57.75" customHeight="1" x14ac:dyDescent="0.2">
      <c r="B48" s="14"/>
      <c r="C48" s="1128" t="s">
        <v>4</v>
      </c>
      <c r="D48" s="1128"/>
      <c r="E48" s="1129"/>
      <c r="F48" s="15">
        <v>0.79</v>
      </c>
      <c r="G48" s="16">
        <v>0.84</v>
      </c>
      <c r="H48" s="16">
        <v>0.86</v>
      </c>
      <c r="I48" s="16">
        <v>0.8</v>
      </c>
      <c r="J48" s="17">
        <v>0.63</v>
      </c>
    </row>
    <row r="49" spans="2:10" ht="57.75" customHeight="1" thickBot="1" x14ac:dyDescent="0.25">
      <c r="B49" s="18"/>
      <c r="C49" s="1130" t="s">
        <v>5</v>
      </c>
      <c r="D49" s="1130"/>
      <c r="E49" s="1131"/>
      <c r="F49" s="19">
        <v>0.42</v>
      </c>
      <c r="G49" s="20">
        <v>2.04</v>
      </c>
      <c r="H49" s="20" t="s">
        <v>536</v>
      </c>
      <c r="I49" s="20" t="s">
        <v>537</v>
      </c>
      <c r="J49" s="21" t="s">
        <v>538</v>
      </c>
    </row>
    <row r="50" spans="2:10" ht="13" x14ac:dyDescent="0.2"/>
  </sheetData>
  <sheetProtection algorithmName="SHA-512" hashValue="1V2B9I2/7vdHPuVrghDsDlGJ6gyv77VXB5inPGWQoIov4GC+ubsKRY4uC26613zeAwGvV55l/kgTyEsKxUn0hQ==" saltValue="tiu3Ywdm4d1sKARePzbAi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F6286E54-7C1F-441A-9365-289160DD7911}"/>
</file>

<file path=customXml/itemProps2.xml><?xml version="1.0" encoding="utf-8"?>
<ds:datastoreItem xmlns:ds="http://schemas.openxmlformats.org/officeDocument/2006/customXml" ds:itemID="{5614D518-33A0-4606-928A-E33D67D47ABE}"/>
</file>

<file path=customXml/itemProps3.xml><?xml version="1.0" encoding="utf-8"?>
<ds:datastoreItem xmlns:ds="http://schemas.openxmlformats.org/officeDocument/2006/customXml" ds:itemID="{D6A171CE-55BA-484A-984D-4DF954E8C04E}"/>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Printed>2026-03-18T00:03:07Z</cp:lastPrinted>
  <dcterms:created xsi:type="dcterms:W3CDTF">2026-02-23T08:28:05Z</dcterms:created>
  <dcterms:modified xsi:type="dcterms:W3CDTF">2026-03-18T00:19:57Z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