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https://digitalgojp.sharepoint.com/sites/MIC_FS00004/Lib0007/04_調査統計係/【検討中】フォルダ/11【大分類】地方財政白書/【中分類】地方財政状況調査/14【小分類：03廃】、【小分類：2028.3.31廃】令和6年度地方財政状況調査/◆地方財政状況調査関係資料/05_財政状況資料集/R06決算_財政状況資料集/04_確認作業/02 指定都市/66 福岡市　確認依頼中/"/>
    </mc:Choice>
  </mc:AlternateContent>
  <xr:revisionPtr revIDLastSave="0" documentId="13_ncr:1_{DE3048F7-E2F6-4E04-9299-DFE605FC58C1}" xr6:coauthVersionLast="47" xr6:coauthVersionMax="47" xr10:uidLastSave="{00000000-0000-0000-0000-000000000000}"/>
  <bookViews>
    <workbookView xWindow="19090" yWindow="-100" windowWidth="19420" windowHeight="103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7" i="10" l="1"/>
  <c r="BG36" i="10"/>
  <c r="BG35" i="10"/>
  <c r="BG34" i="10"/>
  <c r="AO39" i="10"/>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E42" i="10"/>
  <c r="AM42" i="10"/>
  <c r="U42" i="10"/>
  <c r="C42" i="10"/>
  <c r="BE41" i="10"/>
  <c r="AM41" i="10"/>
  <c r="U41" i="10"/>
  <c r="C41" i="10"/>
  <c r="BW40" i="10"/>
  <c r="BW41" i="10" s="1"/>
  <c r="BE40" i="10"/>
  <c r="AM40" i="10"/>
  <c r="U40" i="10"/>
  <c r="BW39" i="10"/>
  <c r="BE39" i="10"/>
  <c r="U39" i="10"/>
  <c r="BW38" i="10"/>
  <c r="BE38" i="10"/>
  <c r="U38" i="10"/>
  <c r="BW37" i="10"/>
  <c r="U37" i="10"/>
  <c r="BW36" i="10"/>
  <c r="BW35" i="10"/>
  <c r="BW34" i="10"/>
  <c r="C34" i="10"/>
  <c r="BW42" i="10" l="1"/>
  <c r="CO34" i="10"/>
  <c r="CO35" i="10" s="1"/>
  <c r="CO36" i="10" s="1"/>
  <c r="CO37" i="10" s="1"/>
  <c r="CO38" i="10" s="1"/>
  <c r="CO39" i="10" s="1"/>
  <c r="CO40" i="10" s="1"/>
  <c r="CO41" i="10" s="1"/>
  <c r="CO42" i="10" s="1"/>
  <c r="CO43"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C38" i="10" l="1"/>
  <c r="C39" i="10" s="1"/>
  <c r="C40" i="10" s="1"/>
  <c r="U34" i="10"/>
  <c r="U35" i="10" s="1"/>
  <c r="U36" i="10" s="1"/>
  <c r="AM34" i="10"/>
  <c r="AM35" i="10" s="1"/>
  <c r="AM36" i="10" s="1"/>
  <c r="AM37" i="10" s="1"/>
  <c r="AM38" i="10" s="1"/>
  <c r="AM39" i="10" s="1"/>
  <c r="BE34" i="10" l="1"/>
  <c r="BE35" i="10" s="1"/>
  <c r="BE36" i="10" s="1"/>
  <c r="BE37" i="10" s="1"/>
</calcChain>
</file>

<file path=xl/sharedStrings.xml><?xml version="1.0" encoding="utf-8"?>
<sst xmlns="http://schemas.openxmlformats.org/spreadsheetml/2006/main" count="1106" uniqueCount="609">
  <si>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</si>
  <si>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</si>
  <si>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</si>
  <si>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</si>
  <si>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</si>
  <si>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</si>
  <si>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</si>
  <si>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</si>
  <si>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</si>
  <si>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</si>
  <si>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</si>
  <si>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</si>
  <si>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</si>
  <si>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</si>
  <si>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</si>
  <si>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</si>
  <si>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</si>
  <si>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</si>
  <si>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</si>
  <si>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</si>
  <si>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</si>
  <si>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</si>
  <si>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</si>
  <si>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</si>
  <si>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</si>
  <si>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</si>
  <si>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</si>
  <si>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</si>
  <si>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</si>
  <si>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</si>
  <si>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</si>
  <si>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</si>
  <si>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</si>
  <si>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</si>
  <si>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</si>
  <si>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</si>
  <si>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</si>
  <si>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</si>
  <si>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</si>
  <si>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</si>
  <si>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</si>
  <si>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</si>
  <si>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</si>
  <si>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</si>
  <si>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</si>
  <si>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</si>
  <si>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</si>
  <si>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</si>
  <si>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</si>
  <si>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</si>
  <si>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</si>
  <si>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</si>
  <si>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</si>
  <si>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</si>
  <si>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</si>
  <si>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</si>
  <si>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</si>
  <si>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</si>
  <si>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</si>
  <si>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</si>
  <si>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</si>
  <si>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</si>
  <si>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</si>
  <si>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</si>
  <si>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</si>
  <si>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</si>
  <si>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</si>
  <si>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</si>
  <si>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</si>
  <si>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</si>
  <si>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</si>
  <si>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</si>
  <si>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</si>
  <si>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</si>
  <si>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</si>
  <si>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</si>
  <si>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</si>
  <si>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</si>
  <si>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</si>
  <si>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</si>
  <si>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</si>
  <si>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政令指定都市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</si>
  <si>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</si>
  <si>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</si>
  <si>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</si>
  <si>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</si>
  <si>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</si>
  <si>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</si>
  <si>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</si>
  <si>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</si>
  <si>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</si>
  <si>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</si>
  <si>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</si>
  <si>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</si>
  <si>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福岡市</t>
    <phoneticPr fontId="5"/>
  </si>
  <si>
    <t>地方交付税種地</t>
    <rPh sb="0" eb="2">
      <t>チホウ</t>
    </rPh>
    <rPh sb="2" eb="5">
      <t>コウフゼイ</t>
    </rPh>
    <rPh sb="5" eb="6">
      <t>シュ</t>
    </rPh>
    <rPh sb="6" eb="7">
      <t>チ</t>
    </rPh>
    <phoneticPr fontId="5"/>
  </si>
  <si>
    <t>1-9</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</si>
  <si>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</si>
  <si>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</si>
  <si>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</si>
  <si>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</si>
  <si>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</si>
  <si>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</si>
  <si>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</si>
  <si>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</si>
  <si>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</si>
  <si>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</si>
  <si>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</si>
  <si>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</si>
  <si>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</si>
  <si>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</si>
  <si>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</si>
  <si>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</si>
  <si>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</si>
  <si>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</si>
  <si>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</si>
  <si>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</si>
  <si>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</si>
  <si>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</si>
  <si>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</si>
  <si>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</si>
  <si>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</si>
  <si>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</si>
  <si>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</si>
  <si>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</si>
  <si>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</si>
  <si>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</si>
  <si>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</si>
  <si>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</si>
  <si>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</si>
  <si>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</si>
  <si>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</si>
  <si>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</si>
  <si>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</si>
  <si>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</si>
  <si>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</si>
  <si>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</si>
  <si>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</si>
  <si>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</si>
  <si>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</si>
  <si>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</si>
  <si>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</si>
  <si>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</si>
  <si>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</si>
  <si>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</si>
  <si>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</si>
  <si>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</si>
  <si>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</si>
  <si>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</si>
  <si>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</si>
  <si>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</si>
  <si>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</si>
  <si>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</si>
  <si>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</si>
  <si>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</si>
  <si>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</si>
  <si>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</si>
  <si>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</si>
  <si>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</si>
  <si>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</si>
  <si>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</si>
  <si>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</si>
  <si>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</si>
  <si>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</si>
  <si>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</si>
  <si>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</si>
  <si>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</si>
  <si>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</si>
  <si>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</si>
  <si>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</si>
  <si>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</si>
  <si>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</si>
  <si>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</si>
  <si>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</si>
  <si>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</si>
  <si>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</si>
  <si>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</si>
  <si>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</si>
  <si>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</si>
  <si>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</si>
  <si>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</si>
  <si>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</si>
  <si>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</si>
  <si>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</si>
  <si>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</si>
  <si>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</si>
  <si>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</si>
  <si>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</si>
  <si>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</si>
  <si>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</si>
  <si>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</si>
  <si>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</si>
  <si>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</si>
  <si>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</si>
  <si>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</si>
  <si>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</si>
  <si>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</si>
  <si>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</si>
  <si>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</si>
  <si>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</si>
  <si>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</si>
  <si>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</si>
  <si>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</si>
  <si>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福岡県福岡市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</si>
  <si>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</si>
  <si>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</si>
  <si>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</si>
  <si>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</si>
  <si>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</si>
  <si>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</si>
  <si>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</si>
  <si>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</si>
  <si>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</si>
  <si>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</si>
  <si>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</si>
  <si>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</si>
  <si>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</si>
  <si>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</si>
  <si>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</si>
  <si>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</si>
  <si>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</si>
  <si>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</si>
  <si>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</si>
  <si>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</si>
  <si>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</si>
  <si>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</si>
  <si>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</si>
  <si>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</si>
  <si>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</si>
  <si>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</si>
  <si>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</si>
  <si>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</si>
  <si>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</si>
  <si>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</si>
  <si>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</si>
  <si>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</si>
  <si>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</si>
  <si>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</si>
  <si>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</si>
  <si>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</si>
  <si>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</si>
  <si>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</si>
  <si>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</si>
  <si>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</si>
  <si>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</si>
  <si>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</si>
  <si>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</si>
  <si>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</si>
  <si>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</si>
  <si>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</si>
  <si>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</si>
  <si>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</si>
  <si>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</si>
  <si>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</si>
  <si>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</si>
  <si>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</si>
  <si>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</si>
  <si>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</si>
  <si>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</si>
  <si>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</si>
  <si>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</si>
  <si>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</si>
  <si>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</si>
  <si>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</si>
  <si>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</si>
  <si>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</si>
  <si>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</si>
  <si>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</si>
  <si>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</si>
  <si>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</si>
  <si>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</si>
  <si>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</si>
  <si>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</si>
  <si>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</si>
  <si>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</si>
  <si>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</si>
  <si>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</si>
  <si>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</si>
  <si>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</si>
  <si>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</si>
  <si>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</si>
  <si>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</si>
  <si>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</si>
  <si>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</si>
  <si>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</si>
  <si>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</si>
  <si>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</si>
  <si>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</si>
  <si>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</si>
  <si>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</si>
  <si>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</si>
  <si>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</si>
  <si>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</si>
  <si>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</si>
  <si>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</si>
  <si>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</si>
  <si>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</si>
  <si>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</si>
  <si>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</si>
  <si>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</si>
  <si>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</si>
  <si>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</si>
  <si>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</si>
  <si>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</si>
  <si>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</si>
  <si>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</si>
  <si>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</si>
  <si>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</si>
  <si>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</si>
  <si>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</si>
  <si>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</si>
  <si>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</si>
  <si>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</si>
  <si>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</si>
  <si>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</si>
  <si>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</si>
  <si>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</si>
  <si>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</si>
  <si>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</si>
  <si>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</si>
  <si>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</si>
  <si>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</si>
  <si>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</si>
  <si>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</si>
  <si>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</si>
  <si>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</si>
  <si>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</si>
  <si>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</si>
  <si>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</si>
  <si>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</si>
  <si>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</si>
  <si>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</si>
  <si>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</si>
  <si>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</si>
  <si>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</si>
  <si>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</si>
  <si>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</si>
  <si>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</si>
  <si>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</si>
  <si>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</si>
  <si>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</si>
  <si>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</si>
  <si>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</si>
  <si>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</si>
  <si>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</si>
  <si>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</si>
  <si>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</si>
  <si>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</si>
  <si>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</si>
  <si>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</si>
  <si>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</si>
  <si>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</si>
  <si>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</si>
  <si>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</si>
  <si>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福岡県福岡市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</si>
  <si>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</si>
  <si>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</si>
  <si>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</si>
  <si>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</si>
  <si>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</si>
  <si>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</si>
  <si>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</si>
  <si>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</si>
  <si>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</si>
  <si>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</si>
  <si>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</si>
  <si>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</si>
  <si>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</si>
  <si>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</si>
  <si>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</si>
  <si>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</si>
  <si>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</si>
  <si>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</si>
  <si>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</si>
  <si>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</si>
  <si>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</si>
  <si>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企業等成長支援事業特別会計</t>
    <phoneticPr fontId="5"/>
  </si>
  <si>
    <t>香椎駅周辺土地区画整理事業特別会計</t>
    <phoneticPr fontId="5"/>
  </si>
  <si>
    <t>貝塚駅周辺土地区画整理事業特別会計</t>
    <phoneticPr fontId="5"/>
  </si>
  <si>
    <t>市立病院機構病院事業債管理特別会計</t>
    <phoneticPr fontId="5"/>
  </si>
  <si>
    <t>市債管理特別会計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</si>
  <si>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</si>
  <si>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</si>
  <si>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</si>
  <si>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</si>
  <si>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</si>
  <si>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</si>
  <si>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</si>
  <si>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</si>
  <si>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</si>
  <si>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</si>
  <si>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</si>
  <si>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</si>
  <si>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</si>
  <si>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後期高齢者医療特別会計</t>
    <phoneticPr fontId="5"/>
  </si>
  <si>
    <t>国民健康保険事業特別会計</t>
    <phoneticPr fontId="5"/>
  </si>
  <si>
    <t>介護保険事業特別会計</t>
    <phoneticPr fontId="5"/>
  </si>
  <si>
    <t>モーターボート競走事業会計</t>
    <phoneticPr fontId="5"/>
  </si>
  <si>
    <t>法適用企業</t>
    <phoneticPr fontId="5"/>
  </si>
  <si>
    <t>下水道事業会計</t>
    <phoneticPr fontId="5"/>
  </si>
  <si>
    <t>水道事業会計</t>
    <phoneticPr fontId="5"/>
  </si>
  <si>
    <t>工業用水道事業会計</t>
    <phoneticPr fontId="5"/>
  </si>
  <si>
    <t>高速鉄道事業会計</t>
    <phoneticPr fontId="5"/>
  </si>
  <si>
    <t>集落排水事業会計</t>
    <phoneticPr fontId="5"/>
  </si>
  <si>
    <t>集落排水事業特別会計</t>
    <phoneticPr fontId="5"/>
  </si>
  <si>
    <t>法非適用企業</t>
    <phoneticPr fontId="5"/>
  </si>
  <si>
    <t>中央卸売市場特別会計</t>
    <phoneticPr fontId="5"/>
  </si>
  <si>
    <t>市営渡船事業特別会計</t>
    <phoneticPr fontId="5"/>
  </si>
  <si>
    <t>港湾整備事業特別会計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</si>
  <si>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</si>
  <si>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</si>
  <si>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</si>
  <si>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</si>
  <si>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</si>
  <si>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</si>
  <si>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</si>
  <si>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</si>
  <si>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</si>
  <si>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</si>
  <si>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</si>
  <si>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</si>
  <si>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</si>
  <si>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</si>
  <si>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</si>
  <si>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</si>
  <si>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</si>
  <si>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</si>
  <si>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</si>
  <si>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</si>
  <si>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</si>
  <si>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</si>
  <si>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</si>
  <si>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</si>
  <si>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</si>
  <si>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</si>
  <si>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</si>
  <si>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</si>
  <si>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</si>
  <si>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</si>
  <si>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</si>
  <si>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</si>
  <si>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</si>
  <si>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</si>
  <si>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</si>
  <si>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</si>
  <si>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</si>
  <si>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</si>
  <si>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</si>
  <si>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</si>
  <si>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</si>
  <si>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</si>
  <si>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</si>
  <si>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</si>
  <si>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</si>
  <si>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</si>
  <si>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</si>
  <si>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</si>
  <si>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</si>
  <si>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</si>
  <si>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</si>
  <si>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</si>
  <si>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</si>
  <si>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</si>
  <si>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</si>
  <si>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</si>
  <si>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</si>
  <si>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</si>
  <si>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</si>
  <si>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</si>
  <si>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</si>
  <si>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</si>
  <si>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</si>
  <si>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</si>
  <si>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</si>
  <si>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</si>
  <si>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</si>
  <si>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</si>
  <si>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</si>
  <si>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</si>
  <si>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</si>
  <si>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</si>
  <si>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</si>
  <si>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</si>
  <si>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</si>
  <si>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</si>
  <si>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</si>
  <si>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</si>
  <si>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</si>
  <si>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</si>
  <si>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</si>
  <si>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</si>
  <si>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</si>
  <si>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</si>
  <si>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</si>
  <si>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</si>
  <si>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</si>
  <si>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</si>
  <si>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</si>
  <si>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</si>
  <si>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</si>
  <si>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</si>
  <si>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</si>
  <si>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</si>
  <si>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</si>
  <si>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</si>
  <si>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</si>
  <si>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</si>
  <si>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</si>
  <si>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</si>
  <si>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</si>
  <si>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</si>
  <si>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</si>
  <si>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</si>
  <si>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</si>
  <si>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</si>
  <si>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</si>
  <si>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</si>
  <si>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</si>
  <si>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</si>
  <si>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</si>
  <si>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</si>
  <si>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</si>
  <si>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</si>
  <si>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</si>
  <si>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</si>
  <si>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</si>
  <si>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</si>
  <si>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</si>
  <si>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</si>
  <si>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</si>
  <si>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</si>
  <si>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</si>
  <si>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</si>
  <si>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</si>
  <si>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</si>
  <si>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</si>
  <si>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</si>
  <si>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</si>
  <si>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</si>
  <si>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</si>
  <si>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</si>
  <si>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</si>
  <si>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</si>
  <si>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</si>
  <si>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0.16</t>
  </si>
  <si>
    <t>モーターボート競走事業会計</t>
  </si>
  <si>
    <t>下水道事業会計</t>
  </si>
  <si>
    <t>水道事業会計</t>
  </si>
  <si>
    <t>一般会計</t>
  </si>
  <si>
    <t>国民健康保険事業特別会計</t>
  </si>
  <si>
    <t>介護保険事業特別会計</t>
  </si>
  <si>
    <t>工業用水道事業会計</t>
  </si>
  <si>
    <t>後期高齢者医療特別会計</t>
  </si>
  <si>
    <t>その他会計（赤字）</t>
  </si>
  <si>
    <t>その他会計（黒字）</t>
  </si>
  <si>
    <t>R02</t>
    <phoneticPr fontId="5"/>
  </si>
  <si>
    <t>R03</t>
    <phoneticPr fontId="5"/>
  </si>
  <si>
    <t>R04</t>
    <phoneticPr fontId="5"/>
  </si>
  <si>
    <t>R05</t>
    <phoneticPr fontId="5"/>
  </si>
  <si>
    <t>R06</t>
    <phoneticPr fontId="5"/>
  </si>
  <si>
    <t>福岡都市圏広域行政事業組合（普通会計）</t>
    <rPh sb="0" eb="2">
      <t>フクオカ</t>
    </rPh>
    <rPh sb="2" eb="5">
      <t>トシケン</t>
    </rPh>
    <rPh sb="5" eb="7">
      <t>コウイキ</t>
    </rPh>
    <rPh sb="7" eb="9">
      <t>ギョウセイ</t>
    </rPh>
    <rPh sb="9" eb="11">
      <t>ジギョウ</t>
    </rPh>
    <rPh sb="11" eb="13">
      <t>クミアイ</t>
    </rPh>
    <rPh sb="14" eb="16">
      <t>フツウ</t>
    </rPh>
    <rPh sb="16" eb="18">
      <t>カイケイ</t>
    </rPh>
    <phoneticPr fontId="2"/>
  </si>
  <si>
    <t>福岡都市圏広域行政事業組合（事業会計）</t>
    <rPh sb="0" eb="4">
      <t>フクオカトシ</t>
    </rPh>
    <rPh sb="4" eb="5">
      <t>ケン</t>
    </rPh>
    <rPh sb="5" eb="9">
      <t>コウイキギョウセイ</t>
    </rPh>
    <rPh sb="9" eb="13">
      <t>ジギョウクミアイ</t>
    </rPh>
    <rPh sb="14" eb="18">
      <t>ジギョウカイケイ</t>
    </rPh>
    <phoneticPr fontId="2"/>
  </si>
  <si>
    <t>福岡県自治振興組合</t>
    <rPh sb="0" eb="3">
      <t>フクオカケン</t>
    </rPh>
    <rPh sb="3" eb="5">
      <t>ジチ</t>
    </rPh>
    <rPh sb="5" eb="9">
      <t>シンコウクミアイ</t>
    </rPh>
    <phoneticPr fontId="2"/>
  </si>
  <si>
    <t>糟屋郡篠栗町外一市五町財産組合</t>
    <rPh sb="0" eb="6">
      <t>カスヤグンササグリマチ</t>
    </rPh>
    <rPh sb="6" eb="7">
      <t>ソト</t>
    </rPh>
    <rPh sb="7" eb="8">
      <t>イチ</t>
    </rPh>
    <rPh sb="8" eb="9">
      <t>シ</t>
    </rPh>
    <rPh sb="9" eb="10">
      <t>ゴ</t>
    </rPh>
    <rPh sb="10" eb="11">
      <t>マチ</t>
    </rPh>
    <rPh sb="11" eb="15">
      <t>ザイサンクミアイ</t>
    </rPh>
    <phoneticPr fontId="2"/>
  </si>
  <si>
    <t>北筑昇華苑組合</t>
    <rPh sb="0" eb="2">
      <t>ホクチク</t>
    </rPh>
    <rPh sb="2" eb="4">
      <t>ショウカ</t>
    </rPh>
    <rPh sb="4" eb="5">
      <t>エン</t>
    </rPh>
    <rPh sb="5" eb="7">
      <t>クミアイ</t>
    </rPh>
    <phoneticPr fontId="2"/>
  </si>
  <si>
    <t>福岡都市圏南部環境事業組合</t>
    <rPh sb="0" eb="4">
      <t>フクオカトシ</t>
    </rPh>
    <rPh sb="4" eb="5">
      <t>ケン</t>
    </rPh>
    <rPh sb="5" eb="7">
      <t>ナンブ</t>
    </rPh>
    <rPh sb="7" eb="13">
      <t>カンキョウジギョウクミアイ</t>
    </rPh>
    <phoneticPr fontId="2"/>
  </si>
  <si>
    <t>福岡県後期高齢者医療広域連合</t>
    <rPh sb="0" eb="2">
      <t>フクオカ</t>
    </rPh>
    <rPh sb="2" eb="3">
      <t>ケン</t>
    </rPh>
    <rPh sb="3" eb="8">
      <t>コウキコウレイシャ</t>
    </rPh>
    <rPh sb="8" eb="12">
      <t>イリョウコウイキ</t>
    </rPh>
    <rPh sb="12" eb="14">
      <t>レンゴウ</t>
    </rPh>
    <phoneticPr fontId="2"/>
  </si>
  <si>
    <t>福岡地区水道企業団</t>
    <rPh sb="0" eb="6">
      <t>フクオカチクスイドウ</t>
    </rPh>
    <rPh sb="6" eb="9">
      <t>キギョウダン</t>
    </rPh>
    <phoneticPr fontId="2"/>
  </si>
  <si>
    <t>法適用企業</t>
    <rPh sb="0" eb="5">
      <t>ホウテキヨウキギョウ</t>
    </rPh>
    <phoneticPr fontId="2"/>
  </si>
  <si>
    <t>（公財）福岡市緑のまちづくり協会</t>
  </si>
  <si>
    <t>（一財）福岡コンベンションセンター</t>
  </si>
  <si>
    <t>（公財）福岡市中小企業従業員福祉協会</t>
  </si>
  <si>
    <t>（公財）福岡観光コンベンションビューロー</t>
  </si>
  <si>
    <t>（公財）福岡市水道サービス公社</t>
  </si>
  <si>
    <t>（公財）福岡市教育振興会</t>
  </si>
  <si>
    <t>福岡市教育振興会</t>
  </si>
  <si>
    <t>（公財）福岡市スポーツ協会</t>
  </si>
  <si>
    <t>（公財）福岡市文化芸術振興財団</t>
  </si>
  <si>
    <t>（公財）福岡市学校給食公社</t>
  </si>
  <si>
    <t>（公財）九州先端科学技術研究所</t>
  </si>
  <si>
    <t>（公財）福岡よかトピア国際交流財団</t>
  </si>
  <si>
    <t>（公財）福岡アジア都市研究所</t>
  </si>
  <si>
    <t>（公財）博多駅地区土地区画整理記念会館</t>
  </si>
  <si>
    <t>（公財）福岡市施設整備公社</t>
  </si>
  <si>
    <t>博多港開発（株）</t>
  </si>
  <si>
    <t>福岡タワー（株）</t>
  </si>
  <si>
    <t>（株）福岡ソフトリサーチパーク</t>
  </si>
  <si>
    <t>（株）福岡クリーンエナジー</t>
  </si>
  <si>
    <t>博多港ふ頭（株）</t>
  </si>
  <si>
    <t>（株）博多座</t>
  </si>
  <si>
    <t>サンセルコビル管理（株）</t>
  </si>
  <si>
    <t>福岡地下街開発（株）</t>
  </si>
  <si>
    <t>福岡市住宅供給公社</t>
  </si>
  <si>
    <t>（公財）ふくおか環境財団</t>
  </si>
  <si>
    <t>（一財）博多海員会館</t>
  </si>
  <si>
    <t>（地独）福岡市立病院機構</t>
  </si>
  <si>
    <t>福岡北九州高速道路公社</t>
  </si>
  <si>
    <t>福岡県道路公社</t>
  </si>
  <si>
    <t>福岡市社会福祉事業団</t>
  </si>
  <si>
    <t>アクロス福岡</t>
  </si>
  <si>
    <t>○</t>
    <phoneticPr fontId="2"/>
  </si>
  <si>
    <t>-</t>
    <phoneticPr fontId="2"/>
  </si>
  <si>
    <t>庁舎建設等資金積立金</t>
    <rPh sb="0" eb="2">
      <t>チョウシャ</t>
    </rPh>
    <rPh sb="2" eb="4">
      <t>ケンセツ</t>
    </rPh>
    <rPh sb="4" eb="5">
      <t>ナド</t>
    </rPh>
    <rPh sb="5" eb="7">
      <t>シキン</t>
    </rPh>
    <rPh sb="7" eb="10">
      <t>ツミタテキン</t>
    </rPh>
    <phoneticPr fontId="5"/>
  </si>
  <si>
    <t>こども未来基金</t>
    <rPh sb="3" eb="5">
      <t>ミライ</t>
    </rPh>
    <rPh sb="5" eb="7">
      <t>キキン</t>
    </rPh>
    <phoneticPr fontId="5"/>
  </si>
  <si>
    <t>高速鉄道建設基金</t>
    <rPh sb="0" eb="4">
      <t>コウソクテツドウ</t>
    </rPh>
    <rPh sb="4" eb="8">
      <t>ケンセツキキン</t>
    </rPh>
    <phoneticPr fontId="5"/>
  </si>
  <si>
    <t>市営住宅修繕基金</t>
    <rPh sb="0" eb="2">
      <t>シエイ</t>
    </rPh>
    <rPh sb="2" eb="4">
      <t>ジュウタク</t>
    </rPh>
    <rPh sb="4" eb="6">
      <t>シュウゼン</t>
    </rPh>
    <rPh sb="6" eb="8">
      <t>キキン</t>
    </rPh>
    <phoneticPr fontId="5"/>
  </si>
  <si>
    <t>市営住宅基金</t>
    <rPh sb="0" eb="4">
      <t>シエイジュウタク</t>
    </rPh>
    <rPh sb="4" eb="6">
      <t>キキン</t>
    </rPh>
    <phoneticPr fontId="5"/>
  </si>
  <si>
    <t>-</t>
    <phoneticPr fontId="2"/>
  </si>
  <si>
    <t>粕屋郡粕屋町外1市水利組合</t>
    <rPh sb="0" eb="2">
      <t>カスヤ</t>
    </rPh>
    <rPh sb="2" eb="3">
      <t>グン</t>
    </rPh>
    <rPh sb="3" eb="6">
      <t>カスヤマチ</t>
    </rPh>
    <rPh sb="6" eb="7">
      <t>ソト</t>
    </rPh>
    <rPh sb="8" eb="9">
      <t>シ</t>
    </rPh>
    <rPh sb="9" eb="11">
      <t>スイリ</t>
    </rPh>
    <rPh sb="11" eb="13">
      <t>クミアイ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</si>
</sst>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112" xfId="15" quotePrefix="1" applyNumberFormat="1" applyFont="1" applyBorder="1" applyAlignment="1" applyProtection="1">
      <alignment horizontal="righ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58766</c:v>
                </c:pt>
                <c:pt idx="1">
                  <c:v>62482</c:v>
                </c:pt>
                <c:pt idx="2">
                  <c:v>59288</c:v>
                </c:pt>
                <c:pt idx="3">
                  <c:v>63490</c:v>
                </c:pt>
                <c:pt idx="4">
                  <c:v>68481</c:v>
                </c:pt>
              </c:numCache>
            </c:numRef>
          </c:val>
          <c:smooth val="0"/>
          <c:extLst>
            <c:ext xmlns:c16="http://schemas.microsoft.com/office/drawing/2014/chart" uri="{C3380CC4-5D6E-409C-BE32-E72D297353CC}">
              <c16:uniqueId val="{00000000-4D06-4BD9-A24E-71FFA79800E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60226</c:v>
                </c:pt>
                <c:pt idx="1">
                  <c:v>61693</c:v>
                </c:pt>
                <c:pt idx="2">
                  <c:v>55436</c:v>
                </c:pt>
                <c:pt idx="3">
                  <c:v>62674</c:v>
                </c:pt>
                <c:pt idx="4">
                  <c:v>63011</c:v>
                </c:pt>
              </c:numCache>
            </c:numRef>
          </c:val>
          <c:smooth val="0"/>
          <c:extLst>
            <c:ext xmlns:c16="http://schemas.microsoft.com/office/drawing/2014/chart" uri="{C3380CC4-5D6E-409C-BE32-E72D297353CC}">
              <c16:uniqueId val="{00000001-4D06-4BD9-A24E-71FFA79800E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2.02</c:v>
                </c:pt>
                <c:pt idx="1">
                  <c:v>2.42</c:v>
                </c:pt>
                <c:pt idx="2">
                  <c:v>2.23</c:v>
                </c:pt>
                <c:pt idx="3">
                  <c:v>2.06</c:v>
                </c:pt>
                <c:pt idx="4">
                  <c:v>2.0099999999999998</c:v>
                </c:pt>
              </c:numCache>
            </c:numRef>
          </c:val>
          <c:extLst>
            <c:ext xmlns:c16="http://schemas.microsoft.com/office/drawing/2014/chart" uri="{C3380CC4-5D6E-409C-BE32-E72D297353CC}">
              <c16:uniqueId val="{00000000-5ABB-40DD-A074-82591CBA1C3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8.6199999999999992</c:v>
                </c:pt>
                <c:pt idx="1">
                  <c:v>7.88</c:v>
                </c:pt>
                <c:pt idx="2">
                  <c:v>8.33</c:v>
                </c:pt>
                <c:pt idx="3">
                  <c:v>8.07</c:v>
                </c:pt>
                <c:pt idx="4">
                  <c:v>7.78</c:v>
                </c:pt>
              </c:numCache>
            </c:numRef>
          </c:val>
          <c:extLst>
            <c:ext xmlns:c16="http://schemas.microsoft.com/office/drawing/2014/chart" uri="{C3380CC4-5D6E-409C-BE32-E72D297353CC}">
              <c16:uniqueId val="{00000001-5ABB-40DD-A074-82591CBA1C3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0.49</c:v>
                </c:pt>
                <c:pt idx="1">
                  <c:v>0.22</c:v>
                </c:pt>
                <c:pt idx="2">
                  <c:v>0.04</c:v>
                </c:pt>
                <c:pt idx="3">
                  <c:v>-0.16</c:v>
                </c:pt>
                <c:pt idx="4">
                  <c:v>0.02</c:v>
                </c:pt>
              </c:numCache>
            </c:numRef>
          </c:val>
          <c:smooth val="0"/>
          <c:extLst>
            <c:ext xmlns:c16="http://schemas.microsoft.com/office/drawing/2014/chart" uri="{C3380CC4-5D6E-409C-BE32-E72D297353CC}">
              <c16:uniqueId val="{00000002-5ABB-40DD-A074-82591CBA1C3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0.34</c:v>
                </c:pt>
                <c:pt idx="4">
                  <c:v>#N/A</c:v>
                </c:pt>
                <c:pt idx="5">
                  <c:v>0</c:v>
                </c:pt>
                <c:pt idx="6">
                  <c:v>#N/A</c:v>
                </c:pt>
                <c:pt idx="7">
                  <c:v>0</c:v>
                </c:pt>
                <c:pt idx="8">
                  <c:v>#N/A</c:v>
                </c:pt>
                <c:pt idx="9">
                  <c:v>0.01</c:v>
                </c:pt>
              </c:numCache>
            </c:numRef>
          </c:val>
          <c:extLst>
            <c:ext xmlns:c16="http://schemas.microsoft.com/office/drawing/2014/chart" uri="{C3380CC4-5D6E-409C-BE32-E72D297353CC}">
              <c16:uniqueId val="{00000000-DF1C-44E3-804D-11585F3742B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F1C-44E3-804D-11585F3742BE}"/>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0.03</c:v>
                </c:pt>
                <c:pt idx="4">
                  <c:v>#N/A</c:v>
                </c:pt>
                <c:pt idx="5">
                  <c:v>0.05</c:v>
                </c:pt>
                <c:pt idx="6">
                  <c:v>#N/A</c:v>
                </c:pt>
                <c:pt idx="7">
                  <c:v>0.03</c:v>
                </c:pt>
                <c:pt idx="8">
                  <c:v>#N/A</c:v>
                </c:pt>
                <c:pt idx="9">
                  <c:v>0.04</c:v>
                </c:pt>
              </c:numCache>
            </c:numRef>
          </c:val>
          <c:extLst>
            <c:ext xmlns:c16="http://schemas.microsoft.com/office/drawing/2014/chart" uri="{C3380CC4-5D6E-409C-BE32-E72D297353CC}">
              <c16:uniqueId val="{00000002-DF1C-44E3-804D-11585F3742BE}"/>
            </c:ext>
          </c:extLst>
        </c:ser>
        <c:ser>
          <c:idx val="3"/>
          <c:order val="3"/>
          <c:tx>
            <c:strRef>
              <c:f>データシート!$A$30</c:f>
              <c:strCache>
                <c:ptCount val="1"/>
                <c:pt idx="0">
                  <c:v>工業用水道事業会計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c:v>
                </c:pt>
                <c:pt idx="2">
                  <c:v>#N/A</c:v>
                </c:pt>
                <c:pt idx="3">
                  <c:v>0.11</c:v>
                </c:pt>
                <c:pt idx="4">
                  <c:v>#N/A</c:v>
                </c:pt>
                <c:pt idx="5">
                  <c:v>0.13</c:v>
                </c:pt>
                <c:pt idx="6">
                  <c:v>#N/A</c:v>
                </c:pt>
                <c:pt idx="7">
                  <c:v>0.12</c:v>
                </c:pt>
                <c:pt idx="8">
                  <c:v>#N/A</c:v>
                </c:pt>
                <c:pt idx="9">
                  <c:v>0.13</c:v>
                </c:pt>
              </c:numCache>
            </c:numRef>
          </c:val>
          <c:extLst>
            <c:ext xmlns:c16="http://schemas.microsoft.com/office/drawing/2014/chart" uri="{C3380CC4-5D6E-409C-BE32-E72D297353CC}">
              <c16:uniqueId val="{00000003-DF1C-44E3-804D-11585F3742BE}"/>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0.35</c:v>
                </c:pt>
                <c:pt idx="2">
                  <c:v>#N/A</c:v>
                </c:pt>
                <c:pt idx="3">
                  <c:v>0.24</c:v>
                </c:pt>
                <c:pt idx="4">
                  <c:v>#N/A</c:v>
                </c:pt>
                <c:pt idx="5">
                  <c:v>0.24</c:v>
                </c:pt>
                <c:pt idx="6">
                  <c:v>#N/A</c:v>
                </c:pt>
                <c:pt idx="7">
                  <c:v>0.2</c:v>
                </c:pt>
                <c:pt idx="8">
                  <c:v>#N/A</c:v>
                </c:pt>
                <c:pt idx="9">
                  <c:v>0.32</c:v>
                </c:pt>
              </c:numCache>
            </c:numRef>
          </c:val>
          <c:extLst>
            <c:ext xmlns:c16="http://schemas.microsoft.com/office/drawing/2014/chart" uri="{C3380CC4-5D6E-409C-BE32-E72D297353CC}">
              <c16:uniqueId val="{00000004-DF1C-44E3-804D-11585F3742BE}"/>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0.85</c:v>
                </c:pt>
                <c:pt idx="2">
                  <c:v>#N/A</c:v>
                </c:pt>
                <c:pt idx="3">
                  <c:v>0.73</c:v>
                </c:pt>
                <c:pt idx="4">
                  <c:v>#N/A</c:v>
                </c:pt>
                <c:pt idx="5">
                  <c:v>0.77</c:v>
                </c:pt>
                <c:pt idx="6">
                  <c:v>#N/A</c:v>
                </c:pt>
                <c:pt idx="7">
                  <c:v>0.3</c:v>
                </c:pt>
                <c:pt idx="8">
                  <c:v>#N/A</c:v>
                </c:pt>
                <c:pt idx="9">
                  <c:v>0.41</c:v>
                </c:pt>
              </c:numCache>
            </c:numRef>
          </c:val>
          <c:extLst>
            <c:ext xmlns:c16="http://schemas.microsoft.com/office/drawing/2014/chart" uri="{C3380CC4-5D6E-409C-BE32-E72D297353CC}">
              <c16:uniqueId val="{00000005-DF1C-44E3-804D-11585F3742BE}"/>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2.0099999999999998</c:v>
                </c:pt>
                <c:pt idx="2">
                  <c:v>#N/A</c:v>
                </c:pt>
                <c:pt idx="3">
                  <c:v>2.0699999999999998</c:v>
                </c:pt>
                <c:pt idx="4">
                  <c:v>#N/A</c:v>
                </c:pt>
                <c:pt idx="5">
                  <c:v>2.23</c:v>
                </c:pt>
                <c:pt idx="6">
                  <c:v>#N/A</c:v>
                </c:pt>
                <c:pt idx="7">
                  <c:v>2.06</c:v>
                </c:pt>
                <c:pt idx="8">
                  <c:v>#N/A</c:v>
                </c:pt>
                <c:pt idx="9">
                  <c:v>2</c:v>
                </c:pt>
              </c:numCache>
            </c:numRef>
          </c:val>
          <c:extLst>
            <c:ext xmlns:c16="http://schemas.microsoft.com/office/drawing/2014/chart" uri="{C3380CC4-5D6E-409C-BE32-E72D297353CC}">
              <c16:uniqueId val="{00000006-DF1C-44E3-804D-11585F3742BE}"/>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2.71</c:v>
                </c:pt>
                <c:pt idx="2">
                  <c:v>#N/A</c:v>
                </c:pt>
                <c:pt idx="3">
                  <c:v>2.4700000000000002</c:v>
                </c:pt>
                <c:pt idx="4">
                  <c:v>#N/A</c:v>
                </c:pt>
                <c:pt idx="5">
                  <c:v>2.85</c:v>
                </c:pt>
                <c:pt idx="6">
                  <c:v>#N/A</c:v>
                </c:pt>
                <c:pt idx="7">
                  <c:v>3.33</c:v>
                </c:pt>
                <c:pt idx="8">
                  <c:v>#N/A</c:v>
                </c:pt>
                <c:pt idx="9">
                  <c:v>3.15</c:v>
                </c:pt>
              </c:numCache>
            </c:numRef>
          </c:val>
          <c:extLst>
            <c:ext xmlns:c16="http://schemas.microsoft.com/office/drawing/2014/chart" uri="{C3380CC4-5D6E-409C-BE32-E72D297353CC}">
              <c16:uniqueId val="{00000007-DF1C-44E3-804D-11585F3742BE}"/>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3.72</c:v>
                </c:pt>
                <c:pt idx="2">
                  <c:v>#N/A</c:v>
                </c:pt>
                <c:pt idx="3">
                  <c:v>3.07</c:v>
                </c:pt>
                <c:pt idx="4">
                  <c:v>#N/A</c:v>
                </c:pt>
                <c:pt idx="5">
                  <c:v>2.85</c:v>
                </c:pt>
                <c:pt idx="6">
                  <c:v>#N/A</c:v>
                </c:pt>
                <c:pt idx="7">
                  <c:v>3.18</c:v>
                </c:pt>
                <c:pt idx="8">
                  <c:v>#N/A</c:v>
                </c:pt>
                <c:pt idx="9">
                  <c:v>3.44</c:v>
                </c:pt>
              </c:numCache>
            </c:numRef>
          </c:val>
          <c:extLst>
            <c:ext xmlns:c16="http://schemas.microsoft.com/office/drawing/2014/chart" uri="{C3380CC4-5D6E-409C-BE32-E72D297353CC}">
              <c16:uniqueId val="{00000008-DF1C-44E3-804D-11585F3742BE}"/>
            </c:ext>
          </c:extLst>
        </c:ser>
        <c:ser>
          <c:idx val="9"/>
          <c:order val="9"/>
          <c:tx>
            <c:strRef>
              <c:f>データシート!$A$36</c:f>
              <c:strCache>
                <c:ptCount val="1"/>
                <c:pt idx="0">
                  <c:v>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2.88</c:v>
                </c:pt>
                <c:pt idx="2">
                  <c:v>#N/A</c:v>
                </c:pt>
                <c:pt idx="3">
                  <c:v>4.04</c:v>
                </c:pt>
                <c:pt idx="4">
                  <c:v>#N/A</c:v>
                </c:pt>
                <c:pt idx="5">
                  <c:v>4.51</c:v>
                </c:pt>
                <c:pt idx="6">
                  <c:v>#N/A</c:v>
                </c:pt>
                <c:pt idx="7">
                  <c:v>4.67</c:v>
                </c:pt>
                <c:pt idx="8">
                  <c:v>#N/A</c:v>
                </c:pt>
                <c:pt idx="9">
                  <c:v>4.63</c:v>
                </c:pt>
              </c:numCache>
            </c:numRef>
          </c:val>
          <c:extLst>
            <c:ext xmlns:c16="http://schemas.microsoft.com/office/drawing/2014/chart" uri="{C3380CC4-5D6E-409C-BE32-E72D297353CC}">
              <c16:uniqueId val="{00000009-DF1C-44E3-804D-11585F3742B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93445</c:v>
                </c:pt>
                <c:pt idx="5">
                  <c:v>88434</c:v>
                </c:pt>
                <c:pt idx="8">
                  <c:v>92457</c:v>
                </c:pt>
                <c:pt idx="11">
                  <c:v>86133</c:v>
                </c:pt>
                <c:pt idx="14">
                  <c:v>86915</c:v>
                </c:pt>
              </c:numCache>
            </c:numRef>
          </c:val>
          <c:extLst>
            <c:ext xmlns:c16="http://schemas.microsoft.com/office/drawing/2014/chart" uri="{C3380CC4-5D6E-409C-BE32-E72D297353CC}">
              <c16:uniqueId val="{00000000-A95B-48D2-9C00-37290E25ED6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9</c:v>
                </c:pt>
                <c:pt idx="3">
                  <c:v>9</c:v>
                </c:pt>
                <c:pt idx="6">
                  <c:v>1</c:v>
                </c:pt>
                <c:pt idx="9">
                  <c:v>1</c:v>
                </c:pt>
                <c:pt idx="12">
                  <c:v>14</c:v>
                </c:pt>
              </c:numCache>
            </c:numRef>
          </c:val>
          <c:extLst>
            <c:ext xmlns:c16="http://schemas.microsoft.com/office/drawing/2014/chart" uri="{C3380CC4-5D6E-409C-BE32-E72D297353CC}">
              <c16:uniqueId val="{00000001-A95B-48D2-9C00-37290E25ED6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4172</c:v>
                </c:pt>
                <c:pt idx="3">
                  <c:v>4382</c:v>
                </c:pt>
                <c:pt idx="6">
                  <c:v>3911</c:v>
                </c:pt>
                <c:pt idx="9">
                  <c:v>3454</c:v>
                </c:pt>
                <c:pt idx="12">
                  <c:v>5363</c:v>
                </c:pt>
              </c:numCache>
            </c:numRef>
          </c:val>
          <c:extLst>
            <c:ext xmlns:c16="http://schemas.microsoft.com/office/drawing/2014/chart" uri="{C3380CC4-5D6E-409C-BE32-E72D297353CC}">
              <c16:uniqueId val="{00000002-A95B-48D2-9C00-37290E25ED6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362</c:v>
                </c:pt>
                <c:pt idx="3">
                  <c:v>357</c:v>
                </c:pt>
                <c:pt idx="6">
                  <c:v>350</c:v>
                </c:pt>
                <c:pt idx="9">
                  <c:v>347</c:v>
                </c:pt>
                <c:pt idx="12">
                  <c:v>346</c:v>
                </c:pt>
              </c:numCache>
            </c:numRef>
          </c:val>
          <c:extLst>
            <c:ext xmlns:c16="http://schemas.microsoft.com/office/drawing/2014/chart" uri="{C3380CC4-5D6E-409C-BE32-E72D297353CC}">
              <c16:uniqueId val="{00000003-A95B-48D2-9C00-37290E25ED6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22987</c:v>
                </c:pt>
                <c:pt idx="3">
                  <c:v>22883</c:v>
                </c:pt>
                <c:pt idx="6">
                  <c:v>22974</c:v>
                </c:pt>
                <c:pt idx="9">
                  <c:v>21901</c:v>
                </c:pt>
                <c:pt idx="12">
                  <c:v>21429</c:v>
                </c:pt>
              </c:numCache>
            </c:numRef>
          </c:val>
          <c:extLst>
            <c:ext xmlns:c16="http://schemas.microsoft.com/office/drawing/2014/chart" uri="{C3380CC4-5D6E-409C-BE32-E72D297353CC}">
              <c16:uniqueId val="{00000004-A95B-48D2-9C00-37290E25ED6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41895</c:v>
                </c:pt>
                <c:pt idx="3">
                  <c:v>43385</c:v>
                </c:pt>
                <c:pt idx="6">
                  <c:v>44370</c:v>
                </c:pt>
                <c:pt idx="9">
                  <c:v>45220</c:v>
                </c:pt>
                <c:pt idx="12">
                  <c:v>44833</c:v>
                </c:pt>
              </c:numCache>
            </c:numRef>
          </c:val>
          <c:extLst>
            <c:ext xmlns:c16="http://schemas.microsoft.com/office/drawing/2014/chart" uri="{C3380CC4-5D6E-409C-BE32-E72D297353CC}">
              <c16:uniqueId val="{00000005-A95B-48D2-9C00-37290E25ED6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299</c:v>
                </c:pt>
                <c:pt idx="3">
                  <c:v>0</c:v>
                </c:pt>
                <c:pt idx="6">
                  <c:v>0</c:v>
                </c:pt>
                <c:pt idx="9">
                  <c:v>0</c:v>
                </c:pt>
                <c:pt idx="12">
                  <c:v>0</c:v>
                </c:pt>
              </c:numCache>
            </c:numRef>
          </c:val>
          <c:extLst>
            <c:ext xmlns:c16="http://schemas.microsoft.com/office/drawing/2014/chart" uri="{C3380CC4-5D6E-409C-BE32-E72D297353CC}">
              <c16:uniqueId val="{00000006-A95B-48D2-9C00-37290E25ED6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57519</c:v>
                </c:pt>
                <c:pt idx="3">
                  <c:v>48439</c:v>
                </c:pt>
                <c:pt idx="6">
                  <c:v>52383</c:v>
                </c:pt>
                <c:pt idx="9">
                  <c:v>46487</c:v>
                </c:pt>
                <c:pt idx="12">
                  <c:v>44319</c:v>
                </c:pt>
              </c:numCache>
            </c:numRef>
          </c:val>
          <c:extLst>
            <c:ext xmlns:c16="http://schemas.microsoft.com/office/drawing/2014/chart" uri="{C3380CC4-5D6E-409C-BE32-E72D297353CC}">
              <c16:uniqueId val="{00000007-A95B-48D2-9C00-37290E25ED6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33798</c:v>
                </c:pt>
                <c:pt idx="2">
                  <c:v>#N/A</c:v>
                </c:pt>
                <c:pt idx="3">
                  <c:v>#N/A</c:v>
                </c:pt>
                <c:pt idx="4">
                  <c:v>31021</c:v>
                </c:pt>
                <c:pt idx="5">
                  <c:v>#N/A</c:v>
                </c:pt>
                <c:pt idx="6">
                  <c:v>#N/A</c:v>
                </c:pt>
                <c:pt idx="7">
                  <c:v>31532</c:v>
                </c:pt>
                <c:pt idx="8">
                  <c:v>#N/A</c:v>
                </c:pt>
                <c:pt idx="9">
                  <c:v>#N/A</c:v>
                </c:pt>
                <c:pt idx="10">
                  <c:v>31277</c:v>
                </c:pt>
                <c:pt idx="11">
                  <c:v>#N/A</c:v>
                </c:pt>
                <c:pt idx="12">
                  <c:v>#N/A</c:v>
                </c:pt>
                <c:pt idx="13">
                  <c:v>29389</c:v>
                </c:pt>
                <c:pt idx="14">
                  <c:v>#N/A</c:v>
                </c:pt>
              </c:numCache>
            </c:numRef>
          </c:val>
          <c:smooth val="0"/>
          <c:extLst>
            <c:ext xmlns:c16="http://schemas.microsoft.com/office/drawing/2014/chart" uri="{C3380CC4-5D6E-409C-BE32-E72D297353CC}">
              <c16:uniqueId val="{00000008-A95B-48D2-9C00-37290E25ED6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843488</c:v>
                </c:pt>
                <c:pt idx="5">
                  <c:v>847439</c:v>
                </c:pt>
                <c:pt idx="8">
                  <c:v>832371</c:v>
                </c:pt>
                <c:pt idx="11">
                  <c:v>810666</c:v>
                </c:pt>
                <c:pt idx="14">
                  <c:v>777007</c:v>
                </c:pt>
              </c:numCache>
            </c:numRef>
          </c:val>
          <c:extLst>
            <c:ext xmlns:c16="http://schemas.microsoft.com/office/drawing/2014/chart" uri="{C3380CC4-5D6E-409C-BE32-E72D297353CC}">
              <c16:uniqueId val="{00000000-2C8F-4471-A744-02594328826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266110</c:v>
                </c:pt>
                <c:pt idx="5">
                  <c:v>278154</c:v>
                </c:pt>
                <c:pt idx="8">
                  <c:v>284406</c:v>
                </c:pt>
                <c:pt idx="11">
                  <c:v>280878</c:v>
                </c:pt>
                <c:pt idx="14">
                  <c:v>324551</c:v>
                </c:pt>
              </c:numCache>
            </c:numRef>
          </c:val>
          <c:extLst>
            <c:ext xmlns:c16="http://schemas.microsoft.com/office/drawing/2014/chart" uri="{C3380CC4-5D6E-409C-BE32-E72D297353CC}">
              <c16:uniqueId val="{00000001-2C8F-4471-A744-02594328826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295511</c:v>
                </c:pt>
                <c:pt idx="5">
                  <c:v>336218</c:v>
                </c:pt>
                <c:pt idx="8">
                  <c:v>378563</c:v>
                </c:pt>
                <c:pt idx="11">
                  <c:v>403393</c:v>
                </c:pt>
                <c:pt idx="14">
                  <c:v>423560</c:v>
                </c:pt>
              </c:numCache>
            </c:numRef>
          </c:val>
          <c:extLst>
            <c:ext xmlns:c16="http://schemas.microsoft.com/office/drawing/2014/chart" uri="{C3380CC4-5D6E-409C-BE32-E72D297353CC}">
              <c16:uniqueId val="{00000002-2C8F-4471-A744-02594328826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C8F-4471-A744-02594328826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C8F-4471-A744-02594328826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19326</c:v>
                </c:pt>
                <c:pt idx="3">
                  <c:v>9955</c:v>
                </c:pt>
                <c:pt idx="6">
                  <c:v>13031</c:v>
                </c:pt>
                <c:pt idx="9">
                  <c:v>13358</c:v>
                </c:pt>
                <c:pt idx="12">
                  <c:v>13769</c:v>
                </c:pt>
              </c:numCache>
            </c:numRef>
          </c:val>
          <c:extLst>
            <c:ext xmlns:c16="http://schemas.microsoft.com/office/drawing/2014/chart" uri="{C3380CC4-5D6E-409C-BE32-E72D297353CC}">
              <c16:uniqueId val="{00000005-2C8F-4471-A744-02594328826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90696</c:v>
                </c:pt>
                <c:pt idx="3">
                  <c:v>88203</c:v>
                </c:pt>
                <c:pt idx="6">
                  <c:v>87241</c:v>
                </c:pt>
                <c:pt idx="9">
                  <c:v>88709</c:v>
                </c:pt>
                <c:pt idx="12">
                  <c:v>90901</c:v>
                </c:pt>
              </c:numCache>
            </c:numRef>
          </c:val>
          <c:extLst>
            <c:ext xmlns:c16="http://schemas.microsoft.com/office/drawing/2014/chart" uri="{C3380CC4-5D6E-409C-BE32-E72D297353CC}">
              <c16:uniqueId val="{00000006-2C8F-4471-A744-02594328826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3162</c:v>
                </c:pt>
                <c:pt idx="3">
                  <c:v>2824</c:v>
                </c:pt>
                <c:pt idx="6">
                  <c:v>2488</c:v>
                </c:pt>
                <c:pt idx="9">
                  <c:v>2150</c:v>
                </c:pt>
                <c:pt idx="12">
                  <c:v>1811</c:v>
                </c:pt>
              </c:numCache>
            </c:numRef>
          </c:val>
          <c:extLst>
            <c:ext xmlns:c16="http://schemas.microsoft.com/office/drawing/2014/chart" uri="{C3380CC4-5D6E-409C-BE32-E72D297353CC}">
              <c16:uniqueId val="{00000007-2C8F-4471-A744-02594328826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256858</c:v>
                </c:pt>
                <c:pt idx="3">
                  <c:v>251685</c:v>
                </c:pt>
                <c:pt idx="6">
                  <c:v>259475</c:v>
                </c:pt>
                <c:pt idx="9">
                  <c:v>260432</c:v>
                </c:pt>
                <c:pt idx="12">
                  <c:v>259771</c:v>
                </c:pt>
              </c:numCache>
            </c:numRef>
          </c:val>
          <c:extLst>
            <c:ext xmlns:c16="http://schemas.microsoft.com/office/drawing/2014/chart" uri="{C3380CC4-5D6E-409C-BE32-E72D297353CC}">
              <c16:uniqueId val="{00000008-2C8F-4471-A744-02594328826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29129</c:v>
                </c:pt>
                <c:pt idx="3">
                  <c:v>33552</c:v>
                </c:pt>
                <c:pt idx="6">
                  <c:v>30889</c:v>
                </c:pt>
                <c:pt idx="9">
                  <c:v>27658</c:v>
                </c:pt>
                <c:pt idx="12">
                  <c:v>46930</c:v>
                </c:pt>
              </c:numCache>
            </c:numRef>
          </c:val>
          <c:extLst>
            <c:ext xmlns:c16="http://schemas.microsoft.com/office/drawing/2014/chart" uri="{C3380CC4-5D6E-409C-BE32-E72D297353CC}">
              <c16:uniqueId val="{00000009-2C8F-4471-A744-02594328826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1400373</c:v>
                </c:pt>
                <c:pt idx="3">
                  <c:v>1401546</c:v>
                </c:pt>
                <c:pt idx="6">
                  <c:v>1387606</c:v>
                </c:pt>
                <c:pt idx="9">
                  <c:v>1367746</c:v>
                </c:pt>
                <c:pt idx="12">
                  <c:v>1355869</c:v>
                </c:pt>
              </c:numCache>
            </c:numRef>
          </c:val>
          <c:extLst>
            <c:ext xmlns:c16="http://schemas.microsoft.com/office/drawing/2014/chart" uri="{C3380CC4-5D6E-409C-BE32-E72D297353CC}">
              <c16:uniqueId val="{0000000A-2C8F-4471-A744-02594328826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394436</c:v>
                </c:pt>
                <c:pt idx="2">
                  <c:v>#N/A</c:v>
                </c:pt>
                <c:pt idx="3">
                  <c:v>#N/A</c:v>
                </c:pt>
                <c:pt idx="4">
                  <c:v>325955</c:v>
                </c:pt>
                <c:pt idx="5">
                  <c:v>#N/A</c:v>
                </c:pt>
                <c:pt idx="6">
                  <c:v>#N/A</c:v>
                </c:pt>
                <c:pt idx="7">
                  <c:v>285389</c:v>
                </c:pt>
                <c:pt idx="8">
                  <c:v>#N/A</c:v>
                </c:pt>
                <c:pt idx="9">
                  <c:v>#N/A</c:v>
                </c:pt>
                <c:pt idx="10">
                  <c:v>265116</c:v>
                </c:pt>
                <c:pt idx="11">
                  <c:v>#N/A</c:v>
                </c:pt>
                <c:pt idx="12">
                  <c:v>#N/A</c:v>
                </c:pt>
                <c:pt idx="13">
                  <c:v>243934</c:v>
                </c:pt>
                <c:pt idx="14">
                  <c:v>#N/A</c:v>
                </c:pt>
              </c:numCache>
            </c:numRef>
          </c:val>
          <c:smooth val="0"/>
          <c:extLst>
            <c:ext xmlns:c16="http://schemas.microsoft.com/office/drawing/2014/chart" uri="{C3380CC4-5D6E-409C-BE32-E72D297353CC}">
              <c16:uniqueId val="{0000000B-2C8F-4471-A744-02594328826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36832</c:v>
                </c:pt>
                <c:pt idx="1">
                  <c:v>36623</c:v>
                </c:pt>
                <c:pt idx="2">
                  <c:v>36615</c:v>
                </c:pt>
              </c:numCache>
            </c:numRef>
          </c:val>
          <c:extLst>
            <c:ext xmlns:c16="http://schemas.microsoft.com/office/drawing/2014/chart" uri="{C3380CC4-5D6E-409C-BE32-E72D297353CC}">
              <c16:uniqueId val="{00000000-6652-49A9-A9A3-97A80152BCD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20731</c:v>
                </c:pt>
                <c:pt idx="1">
                  <c:v>20162</c:v>
                </c:pt>
                <c:pt idx="2">
                  <c:v>20937</c:v>
                </c:pt>
              </c:numCache>
            </c:numRef>
          </c:val>
          <c:extLst>
            <c:ext xmlns:c16="http://schemas.microsoft.com/office/drawing/2014/chart" uri="{C3380CC4-5D6E-409C-BE32-E72D297353CC}">
              <c16:uniqueId val="{00000001-6652-49A9-A9A3-97A80152BCD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62277</c:v>
                </c:pt>
                <c:pt idx="1">
                  <c:v>67228</c:v>
                </c:pt>
                <c:pt idx="2">
                  <c:v>75350</c:v>
                </c:pt>
              </c:numCache>
            </c:numRef>
          </c:val>
          <c:extLst>
            <c:ext xmlns:c16="http://schemas.microsoft.com/office/drawing/2014/chart" uri="{C3380CC4-5D6E-409C-BE32-E72D297353CC}">
              <c16:uniqueId val="{00000002-6652-49A9-A9A3-97A80152BCD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前年度との比較において、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(A)-(B)</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億円の減となっている主な要因としては、「元利償還金」が約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億円の減、「算入公債費等」が約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億円の増（減要因）となった一方、「債務負担行為に基づく支出額」が約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億円の増となったこと等によるもの。</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財政運営プランの取組みを進め、地方債現在高の縮減を図るなど、財政健全化に努めていく。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減債基金積立相当額の積立ルールが、</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年償還で毎年度の積立額を発行額の</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分の</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として設定しているのに対して、本市においては平成</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年度まで借入後</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年据置いてから積立てるルールを適用していたため、減債基金残高と減債基金積立相当額に乖離が生じていた。</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しかし、平成</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年度以降は借入後据置なしで毎年度の積立額を発行額の残年数分の</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とした結果、令和</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年度末において積立不足が解消されている。</a:t>
          </a:r>
          <a:endParaRPr lang="ja-JP" altLang="ja-JP" sz="9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令和６年度において、充当可能特定歳入が対前年度比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437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億円の増となったこと等が、将来負担比率の減少要因となっている。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また、債務負担行為に基づく支出予定額の増等により、将来負担額は対前年度比で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億円の増となっている。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今後も財政運営プランの取り組みを進め、地方債現在高の着実な縮減などにより、将来にわたり持続可能な財政運営に努めていく。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福岡県福岡市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年度の前年度増減理由については、主に、市役所本庁舎及び出先総合庁舎等公共施設の建設に必要な費用に充てるため庁舎建設等資金の積み立てを行ったこと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や、将来の公債費負担に備えるため減債基金の積み立てを行ったこと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などが要因である。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・基金については、より適切かつ有効な運用を図ることを目的として、平成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年度より、各基金の状況、今後の見通し等について市のホームページで公表している。引き続き、財政状況等を踏まえ、条例の趣旨に沿った適切な運用を行っていく。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・庁舎建設等資金積立金：市役所本庁舎及び出先総合庁舎等公共施設の建設等に必要な費用に充てる。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・こども未来基金：子ども施策の推進に資する事業に充てる。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・高速鉄道建設基金：高速鉄道の建設に係る一般会計負担の平準化を図るため、一般会計繰出金及び市債元利償還金の財源に充てる。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・市営住宅修繕基金：市営住宅等の修繕に必要な費用に充てる。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市営住宅基金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市営住宅の建替整備や、修繕又は改良等を行う事業に充てる。</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・庁舎建設等資金積立金：今後、庁舎等公共施設の建て替えや改修等には、将来的に多額の費用が必要となることから、その財源として積み立てを行ったもの。</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基金の積立や取崩し額の決定にあたっては、当該基金に係る事業の需要のみではなく、財政状況を的確に踏まえる必要があり、将来に渡る計画を予め作成することは困難であるが、一方で、より適切かつ有効な運用を図ることを目的として、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年度より、各基金の状況、今後の見通し等について市のホームページで公表している。引き続き、財政状況等を踏まえ、条例の趣旨に沿った適切な運用を行っていく。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年度は、子育て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施策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の拡充等の財源を確保するために、約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億円を取り崩しており、令和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年度末基金残高は、令和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年度末基金残高から約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円減額となっている。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適正な残高については、将来の経済情勢や予期し得ない災害等の発生などにより大きく異なってくるものであり、具体的な金額を示すことは困難であるが、将来にわたる貴重な調整財源として、可能な限り確保する必要があると考えており、今後も、決算剰余金を中心とした積み立て、必要最低限の取崩し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年度に前年比で基金残高が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となっている理由は、臨時財政対策債の元利償還金相当の一部が前倒しで財源措置されたことに伴い、将来の公債費負担に備えるため積み立てを行ったためである。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・市債の償還財源に充てるもの。</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1,608,140
1,556,412
343.47
1,131,768,029
1,113,379,745
9,444,963
470,514,285
1,076,385,624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58.8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財政力指数の分母となる基準財政需要額が増加したものの、分子となる基準財政収入額が市税収入の増等により増加したため、財政力指数は前年度と変わらず「</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0.87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	</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今後も財政運営プランの取り組みを進め、財政基盤の強化に努めていく。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58057</xdr:rowOff>
    </xdr:from>
    <xdr:to>
      <xdr:col>23</xdr:col>
      <xdr:colOff>133350</xdr:colOff>
      <xdr:row>40</xdr:row>
      <xdr:rowOff>58057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9160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117220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7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23585</xdr:rowOff>
    </xdr:from>
    <xdr:to>
      <xdr:col>19</xdr:col>
      <xdr:colOff>133350</xdr:colOff>
      <xdr:row>40</xdr:row>
      <xdr:rowOff>58057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8815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145143</xdr:rowOff>
    </xdr:from>
    <xdr:to>
      <xdr:col>19</xdr:col>
      <xdr:colOff>184150</xdr:colOff>
      <xdr:row>41</xdr:row>
      <xdr:rowOff>75293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60070</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8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23585</xdr:rowOff>
    </xdr:from>
    <xdr:to>
      <xdr:col>15</xdr:col>
      <xdr:colOff>82550</xdr:colOff>
      <xdr:row>40</xdr:row>
      <xdr:rowOff>23585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881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160565</xdr:rowOff>
    </xdr:from>
    <xdr:to>
      <xdr:col>11</xdr:col>
      <xdr:colOff>31750</xdr:colOff>
      <xdr:row>40</xdr:row>
      <xdr:rowOff>23585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8471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110672</xdr:rowOff>
    </xdr:from>
    <xdr:to>
      <xdr:col>11</xdr:col>
      <xdr:colOff>82550</xdr:colOff>
      <xdr:row>41</xdr:row>
      <xdr:rowOff>40822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25599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128105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7257</xdr:rowOff>
    </xdr:from>
    <xdr:to>
      <xdr:col>23</xdr:col>
      <xdr:colOff>184150</xdr:colOff>
      <xdr:row>40</xdr:row>
      <xdr:rowOff>108857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23784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7257</xdr:rowOff>
    </xdr:from>
    <xdr:to>
      <xdr:col>19</xdr:col>
      <xdr:colOff>184150</xdr:colOff>
      <xdr:row>40</xdr:row>
      <xdr:rowOff>108857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119034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144235</xdr:rowOff>
    </xdr:from>
    <xdr:to>
      <xdr:col>15</xdr:col>
      <xdr:colOff>133350</xdr:colOff>
      <xdr:row>40</xdr:row>
      <xdr:rowOff>74385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84562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144235</xdr:rowOff>
    </xdr:from>
    <xdr:to>
      <xdr:col>11</xdr:col>
      <xdr:colOff>82550</xdr:colOff>
      <xdr:row>40</xdr:row>
      <xdr:rowOff>74385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84562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109765</xdr:rowOff>
    </xdr:from>
    <xdr:to>
      <xdr:col>7</xdr:col>
      <xdr:colOff>31750</xdr:colOff>
      <xdr:row>40</xdr:row>
      <xdr:rowOff>39915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50092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経常収支比率は、令和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年度決算額と比較して、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93.6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％となっているが、引き続き類似団体の平均を下回っている。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職員給や退職手当等の人件費など経常経費に充当する一般財源等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億円増加したが、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地方税や地方特例交付金など経常一般財源等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億円増加したことにより、経常収支比率は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政令市の中では、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都市中低い方から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番目であり、相対的に財政の弾力性、健全性は保たれていると考えているが、この指標の比率は低いほど財政構造が弾力性に富んでいることを示すため、財政構造の弾力性の拡大に向けて、引き続き健全な財政運営に取り組んで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19755</xdr:rowOff>
    </xdr:from>
    <xdr:to>
      <xdr:col>23</xdr:col>
      <xdr:colOff>133350</xdr:colOff>
      <xdr:row>67</xdr:row>
      <xdr:rowOff>4939</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63855"/>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106132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19755</xdr:rowOff>
    </xdr:from>
    <xdr:to>
      <xdr:col>24</xdr:col>
      <xdr:colOff>12700</xdr:colOff>
      <xdr:row>58</xdr:row>
      <xdr:rowOff>19755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6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14817</xdr:rowOff>
    </xdr:from>
    <xdr:to>
      <xdr:col>23</xdr:col>
      <xdr:colOff>133350</xdr:colOff>
      <xdr:row>61</xdr:row>
      <xdr:rowOff>81845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473267"/>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48982</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50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76905</xdr:rowOff>
    </xdr:from>
    <xdr:to>
      <xdr:col>23</xdr:col>
      <xdr:colOff>184150</xdr:colOff>
      <xdr:row>64</xdr:row>
      <xdr:rowOff>7055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7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14817</xdr:rowOff>
    </xdr:from>
    <xdr:to>
      <xdr:col>19</xdr:col>
      <xdr:colOff>133350</xdr:colOff>
      <xdr:row>61</xdr:row>
      <xdr:rowOff>81845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473267"/>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141111</xdr:rowOff>
    </xdr:from>
    <xdr:to>
      <xdr:col>19</xdr:col>
      <xdr:colOff>184150</xdr:colOff>
      <xdr:row>63</xdr:row>
      <xdr:rowOff>71261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7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56038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85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86783</xdr:rowOff>
    </xdr:from>
    <xdr:to>
      <xdr:col>15</xdr:col>
      <xdr:colOff>82550</xdr:colOff>
      <xdr:row>61</xdr:row>
      <xdr:rowOff>14817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030883"/>
          <a:ext cx="889000" cy="44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42632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84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86783</xdr:rowOff>
    </xdr:from>
    <xdr:to>
      <xdr:col>11</xdr:col>
      <xdr:colOff>31750</xdr:colOff>
      <xdr:row>61</xdr:row>
      <xdr:rowOff>41628</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030883"/>
          <a:ext cx="889000" cy="46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14817</xdr:rowOff>
    </xdr:from>
    <xdr:to>
      <xdr:col>11</xdr:col>
      <xdr:colOff>82550</xdr:colOff>
      <xdr:row>60</xdr:row>
      <xdr:rowOff>116417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101194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8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32049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0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135467</xdr:rowOff>
    </xdr:from>
    <xdr:to>
      <xdr:col>23</xdr:col>
      <xdr:colOff>184150</xdr:colOff>
      <xdr:row>61</xdr:row>
      <xdr:rowOff>65617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151994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26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31045</xdr:rowOff>
    </xdr:from>
    <xdr:to>
      <xdr:col>19</xdr:col>
      <xdr:colOff>184150</xdr:colOff>
      <xdr:row>61</xdr:row>
      <xdr:rowOff>132645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48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142822</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25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135467</xdr:rowOff>
    </xdr:from>
    <xdr:to>
      <xdr:col>15</xdr:col>
      <xdr:colOff>133350</xdr:colOff>
      <xdr:row>61</xdr:row>
      <xdr:rowOff>65617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75794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1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35983</xdr:rowOff>
    </xdr:from>
    <xdr:to>
      <xdr:col>11</xdr:col>
      <xdr:colOff>82550</xdr:colOff>
      <xdr:row>58</xdr:row>
      <xdr:rowOff>137583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998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147760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74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162278</xdr:rowOff>
    </xdr:from>
    <xdr:to>
      <xdr:col>7</xdr:col>
      <xdr:colOff>31750</xdr:colOff>
      <xdr:row>61</xdr:row>
      <xdr:rowOff>92428</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44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102605</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21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人件費、物件費及び維持補修費の合計額の人口１人あたりの決算額は、令和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年度決算額と比較して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、類似団体の平均を下回っている。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職員給の増や退</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職手当の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物件費については、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物価高騰緊急支援給付金及び物価高騰緊急支援給付金（調整給付）の増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今後とも、適切な定数管理による人件費の抑制を図ることなどにより、柔軟な財政構造の維持に努める。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13241</xdr:rowOff>
    </xdr:from>
    <xdr:to>
      <xdr:col>23</xdr:col>
      <xdr:colOff>133350</xdr:colOff>
      <xdr:row>90</xdr:row>
      <xdr:rowOff>52591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4072141"/>
          <a:ext cx="0" cy="14109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24668</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45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52591</xdr:rowOff>
    </xdr:from>
    <xdr:to>
      <xdr:col>24</xdr:col>
      <xdr:colOff>12700</xdr:colOff>
      <xdr:row>90</xdr:row>
      <xdr:rowOff>52591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48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99618</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81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13241</xdr:rowOff>
    </xdr:from>
    <xdr:to>
      <xdr:col>24</xdr:col>
      <xdr:colOff>12700</xdr:colOff>
      <xdr:row>82</xdr:row>
      <xdr:rowOff>13241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407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132350</xdr:rowOff>
    </xdr:from>
    <xdr:to>
      <xdr:col>23</xdr:col>
      <xdr:colOff>133350</xdr:colOff>
      <xdr:row>85</xdr:row>
      <xdr:rowOff>67635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362700"/>
          <a:ext cx="838200" cy="27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100185</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673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128108</xdr:rowOff>
    </xdr:from>
    <xdr:to>
      <xdr:col>23</xdr:col>
      <xdr:colOff>184150</xdr:colOff>
      <xdr:row>86</xdr:row>
      <xdr:rowOff>58258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70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132350</xdr:rowOff>
    </xdr:from>
    <xdr:to>
      <xdr:col>19</xdr:col>
      <xdr:colOff>133350</xdr:colOff>
      <xdr:row>84</xdr:row>
      <xdr:rowOff>59972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3225800" y="14362700"/>
          <a:ext cx="889000" cy="9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28510</xdr:rowOff>
    </xdr:from>
    <xdr:to>
      <xdr:col>19</xdr:col>
      <xdr:colOff>184150</xdr:colOff>
      <xdr:row>84</xdr:row>
      <xdr:rowOff>130110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43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114887</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51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80125</xdr:rowOff>
    </xdr:from>
    <xdr:to>
      <xdr:col>15</xdr:col>
      <xdr:colOff>82550</xdr:colOff>
      <xdr:row>84</xdr:row>
      <xdr:rowOff>59972</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310475"/>
          <a:ext cx="889000" cy="15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79814</xdr:rowOff>
    </xdr:from>
    <xdr:to>
      <xdr:col>15</xdr:col>
      <xdr:colOff>133350</xdr:colOff>
      <xdr:row>86</xdr:row>
      <xdr:rowOff>9964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65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166191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73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140074</xdr:rowOff>
    </xdr:from>
    <xdr:to>
      <xdr:col>11</xdr:col>
      <xdr:colOff>31750</xdr:colOff>
      <xdr:row>83</xdr:row>
      <xdr:rowOff>80125</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856074"/>
          <a:ext cx="889000" cy="45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88835</xdr:rowOff>
    </xdr:from>
    <xdr:to>
      <xdr:col>11</xdr:col>
      <xdr:colOff>82550</xdr:colOff>
      <xdr:row>85</xdr:row>
      <xdr:rowOff>18985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4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3762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4577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160813</xdr:rowOff>
    </xdr:from>
    <xdr:to>
      <xdr:col>7</xdr:col>
      <xdr:colOff>31750</xdr:colOff>
      <xdr:row>82</xdr:row>
      <xdr:rowOff>90963</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404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75740</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413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16835</xdr:rowOff>
    </xdr:from>
    <xdr:to>
      <xdr:col>23</xdr:col>
      <xdr:colOff>184150</xdr:colOff>
      <xdr:row>85</xdr:row>
      <xdr:rowOff>118435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59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33362</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43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81550</xdr:rowOff>
    </xdr:from>
    <xdr:to>
      <xdr:col>19</xdr:col>
      <xdr:colOff>184150</xdr:colOff>
      <xdr:row>84</xdr:row>
      <xdr:rowOff>11700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21877</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08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9172</xdr:rowOff>
    </xdr:from>
    <xdr:to>
      <xdr:col>15</xdr:col>
      <xdr:colOff>133350</xdr:colOff>
      <xdr:row>84</xdr:row>
      <xdr:rowOff>110772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4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120949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1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29325</xdr:rowOff>
    </xdr:from>
    <xdr:to>
      <xdr:col>11</xdr:col>
      <xdr:colOff>82550</xdr:colOff>
      <xdr:row>83</xdr:row>
      <xdr:rowOff>130925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425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141102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40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89274</xdr:rowOff>
    </xdr:from>
    <xdr:to>
      <xdr:col>7</xdr:col>
      <xdr:colOff>31750</xdr:colOff>
      <xdr:row>81</xdr:row>
      <xdr:rowOff>19424</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80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29601</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574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本市職員の給与は、人事委員会の勧告に基づく給与改定により、市内民間給与との均衡が図られており、適正な水準となっているが、類似団体内平均値を上回っていることなどを踏まえ、平成</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年度から、一部の級において、号給カットを実施するとともに、昇格した場合の給料月額の増加額の縮減について国を上回る見直しを実施、平成</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は、中堅層の給料上昇を抑制するための昇給制度の見直しも実施しており、これらの見直しは中・長期的に効果が表れるものであるため、引き続き、指数に与える効果を分析していく必要があると考えている。</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また、令和７年度の給与改定では、国の対応級の最高俸給月額を超える本市号給については、ラスパイレス指数への影響等を考慮し、国の対応級の最低引上げ額から逓減させる形の引上げとしている。</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職員給与については、今後も、人事委員会の勧告を尊重し、市内民間給与との均衡が図られるよう措置するとともに、より一層市民の理解が得られるよう、必要な見直しに努めていく。</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137886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12157"/>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87</xdr:row>
      <xdr:rowOff>102507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4846300"/>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99077</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102507</xdr:rowOff>
    </xdr:from>
    <xdr:to>
      <xdr:col>77</xdr:col>
      <xdr:colOff>44450</xdr:colOff>
      <xdr:row>87</xdr:row>
      <xdr:rowOff>102507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501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87</xdr:row>
      <xdr:rowOff>102507</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501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88</xdr:row>
      <xdr:rowOff>0</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50186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51707</xdr:rowOff>
    </xdr:from>
    <xdr:to>
      <xdr:col>77</xdr:col>
      <xdr:colOff>95250</xdr:colOff>
      <xdr:row>87</xdr:row>
      <xdr:rowOff>153307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138084</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50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51707</xdr:rowOff>
    </xdr:from>
    <xdr:to>
      <xdr:col>68</xdr:col>
      <xdr:colOff>203200</xdr:colOff>
      <xdr:row>87</xdr:row>
      <xdr:rowOff>153307</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定員管理の目標を設定したのは、平成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人削減の目標を掲げた集中改革プランと、平成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9,800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人体制とする目標を掲げた行政改革プランがあるが、いずれの目標も達成済み（集中改革プラン：</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941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人削減、行政改革プラン：</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に達成（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9,784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令和６年度についても、行政需要の増大に対応しつつ、業務のアウトソーシングや執行体制の見直しを進めた結果、類似団体の中でも特に少ない数字となっている。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今後も市民サービスの低下を招かないよう留意しながら事務事業や執行体制の見直しを行い、簡素で効率的な市役所の構築に努めていく。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151130</xdr:rowOff>
    </xdr:from>
    <xdr:to>
      <xdr:col>81</xdr:col>
      <xdr:colOff>44450</xdr:colOff>
      <xdr:row>66</xdr:row>
      <xdr:rowOff>39116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09523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11193</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39116</xdr:rowOff>
    </xdr:from>
    <xdr:to>
      <xdr:col>81</xdr:col>
      <xdr:colOff>133350</xdr:colOff>
      <xdr:row>66</xdr:row>
      <xdr:rowOff>39116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66057</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151130</xdr:rowOff>
    </xdr:from>
    <xdr:to>
      <xdr:col>81</xdr:col>
      <xdr:colOff>133350</xdr:colOff>
      <xdr:row>58</xdr:row>
      <xdr:rowOff>151130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71374</xdr:rowOff>
    </xdr:from>
    <xdr:to>
      <xdr:col>81</xdr:col>
      <xdr:colOff>44450</xdr:colOff>
      <xdr:row>59</xdr:row>
      <xdr:rowOff>148590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186924"/>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71899</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701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99822</xdr:rowOff>
    </xdr:from>
    <xdr:to>
      <xdr:col>81</xdr:col>
      <xdr:colOff>95250</xdr:colOff>
      <xdr:row>63</xdr:row>
      <xdr:rowOff>29972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155956</xdr:rowOff>
    </xdr:from>
    <xdr:to>
      <xdr:col>77</xdr:col>
      <xdr:colOff>44450</xdr:colOff>
      <xdr:row>59</xdr:row>
      <xdr:rowOff>71374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10005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56388</xdr:rowOff>
    </xdr:from>
    <xdr:to>
      <xdr:col>77</xdr:col>
      <xdr:colOff>95250</xdr:colOff>
      <xdr:row>62</xdr:row>
      <xdr:rowOff>157988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142765</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77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122174</xdr:rowOff>
    </xdr:from>
    <xdr:to>
      <xdr:col>72</xdr:col>
      <xdr:colOff>203200</xdr:colOff>
      <xdr:row>58</xdr:row>
      <xdr:rowOff>155956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06627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32258</xdr:rowOff>
    </xdr:from>
    <xdr:to>
      <xdr:col>73</xdr:col>
      <xdr:colOff>44450</xdr:colOff>
      <xdr:row>62</xdr:row>
      <xdr:rowOff>133858</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118635</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122174</xdr:rowOff>
    </xdr:from>
    <xdr:to>
      <xdr:col>68</xdr:col>
      <xdr:colOff>152400</xdr:colOff>
      <xdr:row>58</xdr:row>
      <xdr:rowOff>136652</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06627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22606</xdr:rowOff>
    </xdr:from>
    <xdr:to>
      <xdr:col>68</xdr:col>
      <xdr:colOff>203200</xdr:colOff>
      <xdr:row>62</xdr:row>
      <xdr:rowOff>124206</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108983</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73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8128</xdr:rowOff>
    </xdr:from>
    <xdr:to>
      <xdr:col>64</xdr:col>
      <xdr:colOff>152400</xdr:colOff>
      <xdr:row>62</xdr:row>
      <xdr:rowOff>109728</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94505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97790</xdr:rowOff>
    </xdr:from>
    <xdr:to>
      <xdr:col>81</xdr:col>
      <xdr:colOff>95250</xdr:colOff>
      <xdr:row>60</xdr:row>
      <xdr:rowOff>27940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114317</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05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20574</xdr:rowOff>
    </xdr:from>
    <xdr:to>
      <xdr:col>77</xdr:col>
      <xdr:colOff>95250</xdr:colOff>
      <xdr:row>59</xdr:row>
      <xdr:rowOff>122174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1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132351</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990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105156</xdr:rowOff>
    </xdr:from>
    <xdr:to>
      <xdr:col>73</xdr:col>
      <xdr:colOff>44450</xdr:colOff>
      <xdr:row>59</xdr:row>
      <xdr:rowOff>35306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04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45483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81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71374</xdr:rowOff>
    </xdr:from>
    <xdr:to>
      <xdr:col>68</xdr:col>
      <xdr:colOff>203200</xdr:colOff>
      <xdr:row>59</xdr:row>
      <xdr:rowOff>1524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01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11701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784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85852</xdr:rowOff>
    </xdr:from>
    <xdr:to>
      <xdr:col>64</xdr:col>
      <xdr:colOff>152400</xdr:colOff>
      <xdr:row>59</xdr:row>
      <xdr:rowOff>16002</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02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26179</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79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令和６年度決算における本市の比率は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年度以降、市債発行に国の許可が必要となる基準（</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％）を下回っています。また、年々低下（改善）しており、政令市平均に近づいています。</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127705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94072"/>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99782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127705</xdr:rowOff>
    </xdr:from>
    <xdr:to>
      <xdr:col>81</xdr:col>
      <xdr:colOff>133350</xdr:colOff>
      <xdr:row>45</xdr:row>
      <xdr:rowOff>127705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11995</xdr:rowOff>
    </xdr:from>
    <xdr:to>
      <xdr:col>81</xdr:col>
      <xdr:colOff>44450</xdr:colOff>
      <xdr:row>42</xdr:row>
      <xdr:rowOff>52211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721289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146349</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32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52211</xdr:rowOff>
    </xdr:from>
    <xdr:to>
      <xdr:col>77</xdr:col>
      <xdr:colOff>44450</xdr:colOff>
      <xdr:row>42</xdr:row>
      <xdr:rowOff>105833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253111"/>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105833</xdr:rowOff>
    </xdr:from>
    <xdr:to>
      <xdr:col>72</xdr:col>
      <xdr:colOff>203200</xdr:colOff>
      <xdr:row>42</xdr:row>
      <xdr:rowOff>159455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306733"/>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11995</xdr:rowOff>
    </xdr:from>
    <xdr:to>
      <xdr:col>73</xdr:col>
      <xdr:colOff>44450</xdr:colOff>
      <xdr:row>41</xdr:row>
      <xdr:rowOff>113595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123772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159455</xdr:rowOff>
    </xdr:from>
    <xdr:to>
      <xdr:col>68</xdr:col>
      <xdr:colOff>152400</xdr:colOff>
      <xdr:row>43</xdr:row>
      <xdr:rowOff>108655</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36035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52211</xdr:rowOff>
    </xdr:from>
    <xdr:to>
      <xdr:col>68</xdr:col>
      <xdr:colOff>203200</xdr:colOff>
      <xdr:row>41</xdr:row>
      <xdr:rowOff>153811</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163988</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19349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132645</xdr:rowOff>
    </xdr:from>
    <xdr:to>
      <xdr:col>81</xdr:col>
      <xdr:colOff>95250</xdr:colOff>
      <xdr:row>42</xdr:row>
      <xdr:rowOff>62795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104722</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13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1411</xdr:rowOff>
    </xdr:from>
    <xdr:to>
      <xdr:col>77</xdr:col>
      <xdr:colOff>95250</xdr:colOff>
      <xdr:row>42</xdr:row>
      <xdr:rowOff>103011</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87788</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55033</xdr:rowOff>
    </xdr:from>
    <xdr:to>
      <xdr:col>73</xdr:col>
      <xdr:colOff>44450</xdr:colOff>
      <xdr:row>42</xdr:row>
      <xdr:rowOff>156633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141410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108655</xdr:rowOff>
    </xdr:from>
    <xdr:to>
      <xdr:col>68</xdr:col>
      <xdr:colOff>203200</xdr:colOff>
      <xdr:row>43</xdr:row>
      <xdr:rowOff>38805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23582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57855</xdr:rowOff>
    </xdr:from>
    <xdr:to>
      <xdr:col>64</xdr:col>
      <xdr:colOff>152400</xdr:colOff>
      <xdr:row>43</xdr:row>
      <xdr:rowOff>159455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144232</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地方債現在高の減少（対前年度比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億円の減）等により年々改善し、類似団体の平均を上回ったものの、引き続き改善を図っていく必要がある。	</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今後も地方債現在高の着実な縮減などにより、将来にわたり持続可能な財政運営に努めていく。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64618</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5568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36695</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8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64618</xdr:rowOff>
    </xdr:from>
    <xdr:to>
      <xdr:col>81</xdr:col>
      <xdr:colOff>133350</xdr:colOff>
      <xdr:row>23</xdr:row>
      <xdr:rowOff>64618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400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103988</xdr:rowOff>
    </xdr:from>
    <xdr:to>
      <xdr:col>81</xdr:col>
      <xdr:colOff>44450</xdr:colOff>
      <xdr:row>18</xdr:row>
      <xdr:rowOff>10719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3018638"/>
          <a:ext cx="838200" cy="7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28160</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942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56083</xdr:rowOff>
    </xdr:from>
    <xdr:to>
      <xdr:col>81</xdr:col>
      <xdr:colOff>95250</xdr:colOff>
      <xdr:row>17</xdr:row>
      <xdr:rowOff>157683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97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10719</xdr:rowOff>
    </xdr:from>
    <xdr:to>
      <xdr:col>77</xdr:col>
      <xdr:colOff>44450</xdr:colOff>
      <xdr:row>18</xdr:row>
      <xdr:rowOff>82144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3096819"/>
          <a:ext cx="889000" cy="7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93726</xdr:rowOff>
    </xdr:from>
    <xdr:to>
      <xdr:col>77</xdr:col>
      <xdr:colOff>95250</xdr:colOff>
      <xdr:row>18</xdr:row>
      <xdr:rowOff>23876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30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34053</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7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82144</xdr:rowOff>
    </xdr:from>
    <xdr:to>
      <xdr:col>72</xdr:col>
      <xdr:colOff>203200</xdr:colOff>
      <xdr:row>18</xdr:row>
      <xdr:rowOff>165151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3168244"/>
          <a:ext cx="889000" cy="8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138125</xdr:rowOff>
    </xdr:from>
    <xdr:to>
      <xdr:col>73</xdr:col>
      <xdr:colOff>44450</xdr:colOff>
      <xdr:row>18</xdr:row>
      <xdr:rowOff>68275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305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78452</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82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165151</xdr:rowOff>
    </xdr:from>
    <xdr:to>
      <xdr:col>68</xdr:col>
      <xdr:colOff>152400</xdr:colOff>
      <xdr:row>20</xdr:row>
      <xdr:rowOff>55829</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3251251"/>
          <a:ext cx="889000" cy="23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16866</xdr:rowOff>
    </xdr:from>
    <xdr:to>
      <xdr:col>68</xdr:col>
      <xdr:colOff>203200</xdr:colOff>
      <xdr:row>18</xdr:row>
      <xdr:rowOff>118466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31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128643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8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145237</xdr:rowOff>
    </xdr:from>
    <xdr:to>
      <xdr:col>64</xdr:col>
      <xdr:colOff>152400</xdr:colOff>
      <xdr:row>19</xdr:row>
      <xdr:rowOff>75387</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32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85564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300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53188</xdr:rowOff>
    </xdr:from>
    <xdr:to>
      <xdr:col>81</xdr:col>
      <xdr:colOff>95250</xdr:colOff>
      <xdr:row>17</xdr:row>
      <xdr:rowOff>154788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96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69715</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81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131369</xdr:rowOff>
    </xdr:from>
    <xdr:to>
      <xdr:col>77</xdr:col>
      <xdr:colOff>95250</xdr:colOff>
      <xdr:row>18</xdr:row>
      <xdr:rowOff>61519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304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46296</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3132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31344</xdr:rowOff>
    </xdr:from>
    <xdr:to>
      <xdr:col>73</xdr:col>
      <xdr:colOff>44450</xdr:colOff>
      <xdr:row>18</xdr:row>
      <xdr:rowOff>132944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311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117720</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3203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114351</xdr:rowOff>
    </xdr:from>
    <xdr:to>
      <xdr:col>68</xdr:col>
      <xdr:colOff>203200</xdr:colOff>
      <xdr:row>19</xdr:row>
      <xdr:rowOff>44501</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320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29278</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28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5029</xdr:rowOff>
    </xdr:from>
    <xdr:to>
      <xdr:col>64</xdr:col>
      <xdr:colOff>152400</xdr:colOff>
      <xdr:row>20</xdr:row>
      <xdr:rowOff>106629</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34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91406</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520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1,608,140
1,556,412
343.47
1,131,768,029
1,113,379,745
9,444,963
470,514,285
1,076,385,624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58.8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業務のアウトソーシングや業務の実施体制の見直しなどに早くから取り組んできた結果、類似団体と比較して人口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人当たり職員数が少ないことや、退職手当の段階的引き下げ（平成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年度で段階的に実施し、平均で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％の水準引き下げ）、平成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年度からの給料水準の平均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％の引き下げ等により、人件費に係る経常収支比率は類似団体内で２番目に低くなっている。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合理的根拠に基づく政策立案などにより、限られた人的資源を最大限に生かすとともに、多様な主体との共創・共働や連携を一層進めていく。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133350</xdr:rowOff>
    </xdr:from>
    <xdr:to>
      <xdr:col>24</xdr:col>
      <xdr:colOff>25400</xdr:colOff>
      <xdr:row>41</xdr:row>
      <xdr:rowOff>19050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912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162577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19050</xdr:rowOff>
    </xdr:from>
    <xdr:to>
      <xdr:col>24</xdr:col>
      <xdr:colOff>114300</xdr:colOff>
      <xdr:row>41</xdr:row>
      <xdr:rowOff>19050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48277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133350</xdr:rowOff>
    </xdr:from>
    <xdr:to>
      <xdr:col>24</xdr:col>
      <xdr:colOff>114300</xdr:colOff>
      <xdr:row>33</xdr:row>
      <xdr:rowOff>133350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133350</xdr:rowOff>
    </xdr:from>
    <xdr:to>
      <xdr:col>24</xdr:col>
      <xdr:colOff>25400</xdr:colOff>
      <xdr:row>34</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7912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43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120650</xdr:rowOff>
    </xdr:from>
    <xdr:to>
      <xdr:col>24</xdr:col>
      <xdr:colOff>76200</xdr:colOff>
      <xdr:row>38</xdr:row>
      <xdr:rowOff>50800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133350</xdr:rowOff>
    </xdr:from>
    <xdr:to>
      <xdr:col>19</xdr:col>
      <xdr:colOff>187325</xdr:colOff>
      <xdr:row>34</xdr:row>
      <xdr:rowOff>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79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120650</xdr:rowOff>
    </xdr:from>
    <xdr:to>
      <xdr:col>15</xdr:col>
      <xdr:colOff>98425</xdr:colOff>
      <xdr:row>34</xdr:row>
      <xdr:rowOff>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778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35577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5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120650</xdr:rowOff>
    </xdr:from>
    <xdr:to>
      <xdr:col>11</xdr:col>
      <xdr:colOff>9525</xdr:colOff>
      <xdr:row>34</xdr:row>
      <xdr:rowOff>76200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778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165100</xdr:rowOff>
    </xdr:from>
    <xdr:to>
      <xdr:col>11</xdr:col>
      <xdr:colOff>60325</xdr:colOff>
      <xdr:row>37</xdr:row>
      <xdr:rowOff>95250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80027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162577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76200</xdr:rowOff>
    </xdr:from>
    <xdr:to>
      <xdr:col>24</xdr:col>
      <xdr:colOff>76200</xdr:colOff>
      <xdr:row>35</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92727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82550</xdr:rowOff>
    </xdr:from>
    <xdr:to>
      <xdr:col>20</xdr:col>
      <xdr:colOff>38100</xdr:colOff>
      <xdr:row>34</xdr:row>
      <xdr:rowOff>12700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22877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50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120650</xdr:rowOff>
    </xdr:from>
    <xdr:to>
      <xdr:col>15</xdr:col>
      <xdr:colOff>149225</xdr:colOff>
      <xdr:row>34</xdr:row>
      <xdr:rowOff>50800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77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60977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69850</xdr:rowOff>
    </xdr:from>
    <xdr:to>
      <xdr:col>11</xdr:col>
      <xdr:colOff>60325</xdr:colOff>
      <xdr:row>34</xdr:row>
      <xdr:rowOff>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7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10177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25400</xdr:rowOff>
    </xdr:from>
    <xdr:to>
      <xdr:col>6</xdr:col>
      <xdr:colOff>171450</xdr:colOff>
      <xdr:row>34</xdr:row>
      <xdr:rowOff>127000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137177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年度決算と比較して、各種業務委託料等の物件費の増により経常的経費充当一般財源が増となった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地方税や地方特例交付金など経常一般財源等が増となったことで、経常</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収支比率は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今後も指定管理者制度の活用などにより、施設の維持管理コストの縮減に努めていく。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110671</xdr:rowOff>
    </xdr:from>
    <xdr:to>
      <xdr:col>82</xdr:col>
      <xdr:colOff>107950</xdr:colOff>
      <xdr:row>21</xdr:row>
      <xdr:rowOff>151493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68071"/>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123570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2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151493</xdr:rowOff>
    </xdr:from>
    <xdr:to>
      <xdr:col>82</xdr:col>
      <xdr:colOff>196850</xdr:colOff>
      <xdr:row>21</xdr:row>
      <xdr:rowOff>151493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51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25598</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11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110671</xdr:rowOff>
    </xdr:from>
    <xdr:to>
      <xdr:col>82</xdr:col>
      <xdr:colOff>196850</xdr:colOff>
      <xdr:row>12</xdr:row>
      <xdr:rowOff>110671</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6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167821</xdr:rowOff>
    </xdr:from>
    <xdr:to>
      <xdr:col>82</xdr:col>
      <xdr:colOff>107950</xdr:colOff>
      <xdr:row>15</xdr:row>
      <xdr:rowOff>167821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739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100891</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01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84364</xdr:rowOff>
    </xdr:from>
    <xdr:to>
      <xdr:col>82</xdr:col>
      <xdr:colOff>158750</xdr:colOff>
      <xdr:row>16</xdr:row>
      <xdr:rowOff>14514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151493</xdr:rowOff>
    </xdr:from>
    <xdr:to>
      <xdr:col>78</xdr:col>
      <xdr:colOff>69850</xdr:colOff>
      <xdr:row>15</xdr:row>
      <xdr:rowOff>167821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2324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2721</xdr:rowOff>
    </xdr:from>
    <xdr:to>
      <xdr:col>78</xdr:col>
      <xdr:colOff>120650</xdr:colOff>
      <xdr:row>15</xdr:row>
      <xdr:rowOff>104321</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114498</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3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94343</xdr:rowOff>
    </xdr:from>
    <xdr:to>
      <xdr:col>73</xdr:col>
      <xdr:colOff>180975</xdr:colOff>
      <xdr:row>15</xdr:row>
      <xdr:rowOff>151493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49464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125186</xdr:rowOff>
    </xdr:from>
    <xdr:to>
      <xdr:col>74</xdr:col>
      <xdr:colOff>31750</xdr:colOff>
      <xdr:row>15</xdr:row>
      <xdr:rowOff>55336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65513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94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94343</xdr:rowOff>
    </xdr:from>
    <xdr:to>
      <xdr:col>69</xdr:col>
      <xdr:colOff>92075</xdr:colOff>
      <xdr:row>15</xdr:row>
      <xdr:rowOff>4536</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94643"/>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149679</xdr:rowOff>
    </xdr:from>
    <xdr:to>
      <xdr:col>69</xdr:col>
      <xdr:colOff>142875</xdr:colOff>
      <xdr:row>14</xdr:row>
      <xdr:rowOff>79829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37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90006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59871</xdr:rowOff>
    </xdr:from>
    <xdr:to>
      <xdr:col>65</xdr:col>
      <xdr:colOff>53975</xdr:colOff>
      <xdr:row>14</xdr:row>
      <xdr:rowOff>161471</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6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198</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22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117021</xdr:rowOff>
    </xdr:from>
    <xdr:to>
      <xdr:col>82</xdr:col>
      <xdr:colOff>158750</xdr:colOff>
      <xdr:row>16</xdr:row>
      <xdr:rowOff>47171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8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89098</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6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117021</xdr:rowOff>
    </xdr:from>
    <xdr:to>
      <xdr:col>78</xdr:col>
      <xdr:colOff>120650</xdr:colOff>
      <xdr:row>16</xdr:row>
      <xdr:rowOff>47171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8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31948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775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100693</xdr:rowOff>
    </xdr:from>
    <xdr:to>
      <xdr:col>74</xdr:col>
      <xdr:colOff>31750</xdr:colOff>
      <xdr:row>16</xdr:row>
      <xdr:rowOff>30843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15620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43543</xdr:rowOff>
    </xdr:from>
    <xdr:to>
      <xdr:col>69</xdr:col>
      <xdr:colOff>142875</xdr:colOff>
      <xdr:row>14</xdr:row>
      <xdr:rowOff>145143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129920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53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125186</xdr:rowOff>
    </xdr:from>
    <xdr:to>
      <xdr:col>65</xdr:col>
      <xdr:colOff>53975</xdr:colOff>
      <xdr:row>15</xdr:row>
      <xdr:rowOff>55336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2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40113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61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年度決算と比較して、教育・保育給付費が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億円の増、障がい者福祉サービス関係給付費等が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子ども医療費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億円の増となっていること等により、経常的経費充当一般財源が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億円の増となっており、扶助費に係る経常収支比率が増加している。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高齢化の進行や障がい福祉サービスの利用増等により、扶助費については今後も増加が見込まれる。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61</xdr:row>
      <xdr:rowOff>20865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0771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167822</xdr:rowOff>
    </xdr:from>
    <xdr:to>
      <xdr:col>24</xdr:col>
      <xdr:colOff>25400</xdr:colOff>
      <xdr:row>58</xdr:row>
      <xdr:rowOff>29028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9404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143328</xdr:rowOff>
    </xdr:from>
    <xdr:to>
      <xdr:col>19</xdr:col>
      <xdr:colOff>187325</xdr:colOff>
      <xdr:row>57</xdr:row>
      <xdr:rowOff>167822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7445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8362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609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29028</xdr:rowOff>
    </xdr:from>
    <xdr:to>
      <xdr:col>15</xdr:col>
      <xdr:colOff>98425</xdr:colOff>
      <xdr:row>56</xdr:row>
      <xdr:rowOff>143328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6302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32855</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29028</xdr:rowOff>
    </xdr:from>
    <xdr:to>
      <xdr:col>11</xdr:col>
      <xdr:colOff>9525</xdr:colOff>
      <xdr:row>56</xdr:row>
      <xdr:rowOff>127000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6302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121755</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117022</xdr:rowOff>
    </xdr:from>
    <xdr:to>
      <xdr:col>20</xdr:col>
      <xdr:colOff>38100</xdr:colOff>
      <xdr:row>58</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31949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92528</xdr:rowOff>
    </xdr:from>
    <xdr:to>
      <xdr:col>15</xdr:col>
      <xdr:colOff>149225</xdr:colOff>
      <xdr:row>57</xdr:row>
      <xdr:rowOff>22678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149678</xdr:rowOff>
    </xdr:from>
    <xdr:to>
      <xdr:col>11</xdr:col>
      <xdr:colOff>60325</xdr:colOff>
      <xdr:row>56</xdr:row>
      <xdr:rowOff>79828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令和５年度決算と比較して、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老年人口の増加等に伴う介護保険事業及び後期高齢者医療事業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、国民健康保険事業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への繰出金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、維持補修費の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経常的経費充当一般財源が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経常収支比率は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住民基本台帳に基づく</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歳以上の高齢者が総人口に占める割合について、令和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日現在は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％であったのに対し、令和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日現在では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％と増加している。今後も高齢化に伴い、介護保険事業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後期高齢者医療事業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への繰出金は増加するものと考えられる。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107950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6901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67327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8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95250</xdr:rowOff>
    </xdr:from>
    <xdr:to>
      <xdr:col>82</xdr:col>
      <xdr:colOff>158750</xdr:colOff>
      <xdr:row>57</xdr:row>
      <xdr:rowOff>25400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690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146050</xdr:rowOff>
    </xdr:from>
    <xdr:to>
      <xdr:col>73</xdr:col>
      <xdr:colOff>180975</xdr:colOff>
      <xdr:row>56</xdr:row>
      <xdr:rowOff>107950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5758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38100</xdr:rowOff>
    </xdr:from>
    <xdr:to>
      <xdr:col>74</xdr:col>
      <xdr:colOff>31750</xdr:colOff>
      <xdr:row>56</xdr:row>
      <xdr:rowOff>139700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146050</xdr:rowOff>
    </xdr:from>
    <xdr:to>
      <xdr:col>69</xdr:col>
      <xdr:colOff>92075</xdr:colOff>
      <xdr:row>56</xdr:row>
      <xdr:rowOff>69850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5758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114300</xdr:rowOff>
    </xdr:from>
    <xdr:to>
      <xdr:col>69</xdr:col>
      <xdr:colOff>142875</xdr:colOff>
      <xdr:row>56</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57150</xdr:rowOff>
    </xdr:from>
    <xdr:to>
      <xdr:col>65</xdr:col>
      <xdr:colOff>53975</xdr:colOff>
      <xdr:row>56</xdr:row>
      <xdr:rowOff>158750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143527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73677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57150</xdr:rowOff>
    </xdr:from>
    <xdr:to>
      <xdr:col>74</xdr:col>
      <xdr:colOff>31750</xdr:colOff>
      <xdr:row>56</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143527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95250</xdr:rowOff>
    </xdr:from>
    <xdr:to>
      <xdr:col>69</xdr:col>
      <xdr:colOff>142875</xdr:colOff>
      <xdr:row>56</xdr:row>
      <xdr:rowOff>25400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35577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130827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補助費等に係る経常収支比率が類似団体平均を下回っているのは、補助金に関して、毎年度の予算編成において、事業目的、事業内容、補助金の使途等を精査するとともに、補助対象範囲、補助対象経費について不断の見直しを行っていること等が考えられる。また、長期にわたる補助金への対応や補助金の公募化に係る全市的なルールを定めた「補助金ガイドライン」を策定（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月）し、それに伴い補助金交付規則も改正（平成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日施行）し、更なる適正化を図っている。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138430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9334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110507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138430</xdr:rowOff>
    </xdr:from>
    <xdr:to>
      <xdr:col>82</xdr:col>
      <xdr:colOff>196850</xdr:colOff>
      <xdr:row>41</xdr:row>
      <xdr:rowOff>138430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37</xdr:row>
      <xdr:rowOff>46990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25348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46990</xdr:rowOff>
    </xdr:from>
    <xdr:to>
      <xdr:col>78</xdr:col>
      <xdr:colOff>69850</xdr:colOff>
      <xdr:row>37</xdr:row>
      <xdr:rowOff>69850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390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156210</xdr:rowOff>
    </xdr:from>
    <xdr:to>
      <xdr:col>78</xdr:col>
      <xdr:colOff>120650</xdr:colOff>
      <xdr:row>38</xdr:row>
      <xdr:rowOff>86360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71137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xdr:rowOff>
    </xdr:from>
    <xdr:to>
      <xdr:col>73</xdr:col>
      <xdr:colOff>180975</xdr:colOff>
      <xdr:row>37</xdr:row>
      <xdr:rowOff>69850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63449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133350</xdr:rowOff>
    </xdr:from>
    <xdr:to>
      <xdr:col>74</xdr:col>
      <xdr:colOff>31750</xdr:colOff>
      <xdr:row>38</xdr:row>
      <xdr:rowOff>63500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48277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1270</xdr:rowOff>
    </xdr:from>
    <xdr:to>
      <xdr:col>69</xdr:col>
      <xdr:colOff>92075</xdr:colOff>
      <xdr:row>37</xdr:row>
      <xdr:rowOff>46990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344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110490</xdr:rowOff>
    </xdr:from>
    <xdr:to>
      <xdr:col>69</xdr:col>
      <xdr:colOff>142875</xdr:colOff>
      <xdr:row>38</xdr:row>
      <xdr:rowOff>40640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116857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47007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167640</xdr:rowOff>
    </xdr:from>
    <xdr:to>
      <xdr:col>78</xdr:col>
      <xdr:colOff>120650</xdr:colOff>
      <xdr:row>37</xdr:row>
      <xdr:rowOff>97790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121920</xdr:rowOff>
    </xdr:from>
    <xdr:to>
      <xdr:col>69</xdr:col>
      <xdr:colOff>142875</xdr:colOff>
      <xdr:row>37</xdr:row>
      <xdr:rowOff>52070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62247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107967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年度決算と比較して、経常一般財源等歳入合計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の増に加えて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、経常的経費充当一般財源が減となったことで、経常収支比率は減少となっている。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その中でも、元金の償還は経常的経費充当一般財源が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億円の減となっている。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今後の公債費は、市債発行額の抑制による市債残高縮減の効果等により、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億円台から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億円台で推移する見込みである。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37193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5040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110671</xdr:rowOff>
    </xdr:from>
    <xdr:to>
      <xdr:col>24</xdr:col>
      <xdr:colOff>25400</xdr:colOff>
      <xdr:row>80</xdr:row>
      <xdr:rowOff>12700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987800" y="13483771"/>
          <a:ext cx="838200" cy="24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76399</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2935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12700</xdr:rowOff>
    </xdr:from>
    <xdr:to>
      <xdr:col>19</xdr:col>
      <xdr:colOff>187325</xdr:colOff>
      <xdr:row>80</xdr:row>
      <xdr:rowOff>61686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098800" y="1372870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100693</xdr:rowOff>
    </xdr:from>
    <xdr:to>
      <xdr:col>20</xdr:col>
      <xdr:colOff>38100</xdr:colOff>
      <xdr:row>78</xdr:row>
      <xdr:rowOff>30843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30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41020</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07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61686</xdr:rowOff>
    </xdr:from>
    <xdr:to>
      <xdr:col>15</xdr:col>
      <xdr:colOff>98425</xdr:colOff>
      <xdr:row>80</xdr:row>
      <xdr:rowOff>94343</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2209800" y="137776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133350</xdr:rowOff>
    </xdr:from>
    <xdr:to>
      <xdr:col>15</xdr:col>
      <xdr:colOff>149225</xdr:colOff>
      <xdr:row>78</xdr:row>
      <xdr:rowOff>63500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73677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94343</xdr:rowOff>
    </xdr:from>
    <xdr:to>
      <xdr:col>11</xdr:col>
      <xdr:colOff>9525</xdr:colOff>
      <xdr:row>81</xdr:row>
      <xdr:rowOff>37193</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1320800" y="138103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117021</xdr:rowOff>
    </xdr:from>
    <xdr:to>
      <xdr:col>11</xdr:col>
      <xdr:colOff>60325</xdr:colOff>
      <xdr:row>78</xdr:row>
      <xdr:rowOff>47171</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57348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59871</xdr:rowOff>
    </xdr:from>
    <xdr:to>
      <xdr:col>6</xdr:col>
      <xdr:colOff>171450</xdr:colOff>
      <xdr:row>78</xdr:row>
      <xdr:rowOff>161471</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198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20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59871</xdr:rowOff>
    </xdr:from>
    <xdr:to>
      <xdr:col>24</xdr:col>
      <xdr:colOff>76200</xdr:colOff>
      <xdr:row>78</xdr:row>
      <xdr:rowOff>161471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343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31948</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133350</xdr:rowOff>
    </xdr:from>
    <xdr:to>
      <xdr:col>20</xdr:col>
      <xdr:colOff>38100</xdr:colOff>
      <xdr:row>80</xdr:row>
      <xdr:rowOff>63500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48277</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376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10886</xdr:rowOff>
    </xdr:from>
    <xdr:to>
      <xdr:col>15</xdr:col>
      <xdr:colOff>149225</xdr:colOff>
      <xdr:row>80</xdr:row>
      <xdr:rowOff>112486</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372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97263</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381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43543</xdr:rowOff>
    </xdr:from>
    <xdr:to>
      <xdr:col>11</xdr:col>
      <xdr:colOff>60325</xdr:colOff>
      <xdr:row>80</xdr:row>
      <xdr:rowOff>145143</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375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129920</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384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157843</xdr:rowOff>
    </xdr:from>
    <xdr:to>
      <xdr:col>6</xdr:col>
      <xdr:colOff>171450</xdr:colOff>
      <xdr:row>81</xdr:row>
      <xdr:rowOff>87993</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87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72770</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396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年度決算と比較して、人件費や扶助費、繰出金等の増により経常的経費充当一般財源が増となった</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ことで、</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経常収支比率が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今後も福祉サービスの利用者の増に伴う扶助費の増や、老年人口の増加に伴う後期高齢者医療、介護保険事業への公費負担の大幅な増加が見込まれる。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本市では、令和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月に策定した「財政運営プラン」に基づき、市民生活に必要な行政サービスを安定的に提供しつつ、重要施策の推進や新たな課題に対応するために必要な財源を確保</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事業の選択と集中や不断の改善を進める</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とともに、歳入の積極的な確保や行政運営の効率化</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に取り組んでいく。</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a:extLst>
            <a:ext uri="{FF2B5EF4-FFF2-40B4-BE49-F238E27FC236}">
              <a16:creationId xmlns:a16="http://schemas.microsoft.com/office/drawing/2014/main" id="{00000000-0008-0000-0400-0000B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155575</xdr:rowOff>
    </xdr:from>
    <xdr:to>
      <xdr:col>82</xdr:col>
      <xdr:colOff>107950</xdr:colOff>
      <xdr:row>81</xdr:row>
      <xdr:rowOff>41275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6510000" y="13014325"/>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13352</xdr:rowOff>
    </xdr:from>
    <xdr:ext cx="762000" cy="259045"/>
    <xdr:sp macro="" textlink="">
      <xdr:nvSpPr>
        <xdr:cNvPr id="436" name="公債費以外最小値テキスト">
          <a:extLst>
            <a:ext uri="{FF2B5EF4-FFF2-40B4-BE49-F238E27FC236}">
              <a16:creationId xmlns:a16="http://schemas.microsoft.com/office/drawing/2014/main" id="{00000000-0008-0000-0400-0000B4010000}"/>
            </a:ext>
          </a:extLst>
        </xdr:cNvPr>
        <xdr:cNvSpPr txBox="1"/>
      </xdr:nvSpPr>
      <xdr:spPr>
        <a:xfrm>
          <a:off x="165989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41275</xdr:rowOff>
    </xdr:from>
    <xdr:to>
      <xdr:col>82</xdr:col>
      <xdr:colOff>196850</xdr:colOff>
      <xdr:row>81</xdr:row>
      <xdr:rowOff>41275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392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70502</xdr:rowOff>
    </xdr:from>
    <xdr:ext cx="762000" cy="259045"/>
    <xdr:sp macro="" textlink="">
      <xdr:nvSpPr>
        <xdr:cNvPr id="438" name="公債費以外最大値テキスト">
          <a:extLst>
            <a:ext uri="{FF2B5EF4-FFF2-40B4-BE49-F238E27FC236}">
              <a16:creationId xmlns:a16="http://schemas.microsoft.com/office/drawing/2014/main" id="{00000000-0008-0000-0400-0000B6010000}"/>
            </a:ext>
          </a:extLst>
        </xdr:cNvPr>
        <xdr:cNvSpPr txBox="1"/>
      </xdr:nvSpPr>
      <xdr:spPr>
        <a:xfrm>
          <a:off x="16598900" y="1275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155575</xdr:rowOff>
    </xdr:from>
    <xdr:to>
      <xdr:col>82</xdr:col>
      <xdr:colOff>196850</xdr:colOff>
      <xdr:row>75</xdr:row>
      <xdr:rowOff>155575</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421100" y="13014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60325</xdr:rowOff>
    </xdr:from>
    <xdr:to>
      <xdr:col>82</xdr:col>
      <xdr:colOff>107950</xdr:colOff>
      <xdr:row>75</xdr:row>
      <xdr:rowOff>155575</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5671800" y="12919075"/>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86377</xdr:rowOff>
    </xdr:from>
    <xdr:ext cx="762000" cy="259045"/>
    <xdr:sp macro="" textlink="">
      <xdr:nvSpPr>
        <xdr:cNvPr id="441" name="公債費以外平均値テキスト">
          <a:extLst>
            <a:ext uri="{FF2B5EF4-FFF2-40B4-BE49-F238E27FC236}">
              <a16:creationId xmlns:a16="http://schemas.microsoft.com/office/drawing/2014/main" id="{00000000-0008-0000-0400-0000B9010000}"/>
            </a:ext>
          </a:extLst>
        </xdr:cNvPr>
        <xdr:cNvSpPr txBox="1"/>
      </xdr:nvSpPr>
      <xdr:spPr>
        <a:xfrm>
          <a:off x="16598900" y="1345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114300</xdr:rowOff>
    </xdr:from>
    <xdr:to>
      <xdr:col>82</xdr:col>
      <xdr:colOff>158750</xdr:colOff>
      <xdr:row>79</xdr:row>
      <xdr:rowOff>44450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64592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155575</xdr:rowOff>
    </xdr:from>
    <xdr:to>
      <xdr:col>78</xdr:col>
      <xdr:colOff>69850</xdr:colOff>
      <xdr:row>75</xdr:row>
      <xdr:rowOff>60325</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4782800" y="1284287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85725</xdr:rowOff>
    </xdr:from>
    <xdr:to>
      <xdr:col>78</xdr:col>
      <xdr:colOff>120650</xdr:colOff>
      <xdr:row>78</xdr:row>
      <xdr:rowOff>15875</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5621000" y="1328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652</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373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165100</xdr:rowOff>
    </xdr:from>
    <xdr:to>
      <xdr:col>73</xdr:col>
      <xdr:colOff>180975</xdr:colOff>
      <xdr:row>74</xdr:row>
      <xdr:rowOff>155575</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a:off x="13893800" y="12509500"/>
          <a:ext cx="889000" cy="3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57150</xdr:rowOff>
    </xdr:from>
    <xdr:to>
      <xdr:col>74</xdr:col>
      <xdr:colOff>31750</xdr:colOff>
      <xdr:row>77</xdr:row>
      <xdr:rowOff>158750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4732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143527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165100</xdr:rowOff>
    </xdr:from>
    <xdr:to>
      <xdr:col>69</xdr:col>
      <xdr:colOff>92075</xdr:colOff>
      <xdr:row>74</xdr:row>
      <xdr:rowOff>88900</xdr:rowOff>
    </xdr:to>
    <xdr:cxnSp macro="">
      <xdr:nvCxnSpPr>
        <xdr:cNvPr id="449" name="直線コネクタ 448">
          <a:extLst>
            <a:ext uri="{FF2B5EF4-FFF2-40B4-BE49-F238E27FC236}">
              <a16:creationId xmlns:a16="http://schemas.microsoft.com/office/drawing/2014/main" id="{00000000-0008-0000-0400-0000C1010000}"/>
            </a:ext>
          </a:extLst>
        </xdr:cNvPr>
        <xdr:cNvCxnSpPr/>
      </xdr:nvCxnSpPr>
      <xdr:spPr>
        <a:xfrm flipV="1">
          <a:off x="13004800" y="125095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85725</xdr:rowOff>
    </xdr:from>
    <xdr:to>
      <xdr:col>69</xdr:col>
      <xdr:colOff>142875</xdr:colOff>
      <xdr:row>76</xdr:row>
      <xdr:rowOff>15875</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3843000" y="1294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652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03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114300</xdr:rowOff>
    </xdr:from>
    <xdr:to>
      <xdr:col>65</xdr:col>
      <xdr:colOff>53975</xdr:colOff>
      <xdr:row>78</xdr:row>
      <xdr:rowOff>44450</xdr:rowOff>
    </xdr:to>
    <xdr:sp macro="" textlink="">
      <xdr:nvSpPr>
        <xdr:cNvPr id="452" name="フローチャート: 判断 451">
          <a:extLst>
            <a:ext uri="{FF2B5EF4-FFF2-40B4-BE49-F238E27FC236}">
              <a16:creationId xmlns:a16="http://schemas.microsoft.com/office/drawing/2014/main" id="{00000000-0008-0000-0400-0000C4010000}"/>
            </a:ext>
          </a:extLst>
        </xdr:cNvPr>
        <xdr:cNvSpPr/>
      </xdr:nvSpPr>
      <xdr:spPr>
        <a:xfrm>
          <a:off x="12954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29227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104775</xdr:rowOff>
    </xdr:from>
    <xdr:to>
      <xdr:col>82</xdr:col>
      <xdr:colOff>158750</xdr:colOff>
      <xdr:row>76</xdr:row>
      <xdr:rowOff>34925</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6459200" y="1296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13352</xdr:rowOff>
    </xdr:from>
    <xdr:ext cx="762000" cy="259045"/>
    <xdr:sp macro="" textlink="">
      <xdr:nvSpPr>
        <xdr:cNvPr id="460" name="公債費以外該当値テキスト">
          <a:extLst>
            <a:ext uri="{FF2B5EF4-FFF2-40B4-BE49-F238E27FC236}">
              <a16:creationId xmlns:a16="http://schemas.microsoft.com/office/drawing/2014/main" id="{00000000-0008-0000-0400-0000CC010000}"/>
            </a:ext>
          </a:extLst>
        </xdr:cNvPr>
        <xdr:cNvSpPr txBox="1"/>
      </xdr:nvSpPr>
      <xdr:spPr>
        <a:xfrm>
          <a:off x="16598900" y="1287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9525</xdr:rowOff>
    </xdr:from>
    <xdr:to>
      <xdr:col>78</xdr:col>
      <xdr:colOff>120650</xdr:colOff>
      <xdr:row>75</xdr:row>
      <xdr:rowOff>111125</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5621000" y="128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121302</xdr:rowOff>
    </xdr:from>
    <xdr:ext cx="7366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5290800" y="12637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104775</xdr:rowOff>
    </xdr:from>
    <xdr:to>
      <xdr:col>74</xdr:col>
      <xdr:colOff>31750</xdr:colOff>
      <xdr:row>75</xdr:row>
      <xdr:rowOff>34925</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47320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45102</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4401800" y="1256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114300</xdr:rowOff>
    </xdr:from>
    <xdr:to>
      <xdr:col>69</xdr:col>
      <xdr:colOff>142875</xdr:colOff>
      <xdr:row>73</xdr:row>
      <xdr:rowOff>44450</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3843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54627</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3512800" y="1222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38100</xdr:rowOff>
    </xdr:from>
    <xdr:to>
      <xdr:col>65</xdr:col>
      <xdr:colOff>53975</xdr:colOff>
      <xdr:row>74</xdr:row>
      <xdr:rowOff>139700</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2954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149877</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2623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福岡県福岡市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80507</xdr:rowOff>
    </xdr:from>
    <xdr:to>
      <xdr:col>29</xdr:col>
      <xdr:colOff>127000</xdr:colOff>
      <xdr:row>19</xdr:row>
      <xdr:rowOff>80540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532"/>
          <a:ext cx="0" cy="12001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52617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5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80540</xdr:rowOff>
    </xdr:from>
    <xdr:to>
      <xdr:col>30</xdr:col>
      <xdr:colOff>25400</xdr:colOff>
      <xdr:row>19</xdr:row>
      <xdr:rowOff>80540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5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166884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80507</xdr:rowOff>
    </xdr:from>
    <xdr:to>
      <xdr:col>30</xdr:col>
      <xdr:colOff>25400</xdr:colOff>
      <xdr:row>12</xdr:row>
      <xdr:rowOff>80507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5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51638</xdr:rowOff>
    </xdr:from>
    <xdr:to>
      <xdr:col>29</xdr:col>
      <xdr:colOff>127000</xdr:colOff>
      <xdr:row>18</xdr:row>
      <xdr:rowOff>130766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13913"/>
          <a:ext cx="647700" cy="250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152631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429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136104</xdr:rowOff>
    </xdr:from>
    <xdr:to>
      <xdr:col>29</xdr:col>
      <xdr:colOff>177800</xdr:colOff>
      <xdr:row>15</xdr:row>
      <xdr:rowOff>66254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5840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130766</xdr:rowOff>
    </xdr:from>
    <xdr:to>
      <xdr:col>26</xdr:col>
      <xdr:colOff>50800</xdr:colOff>
      <xdr:row>19</xdr:row>
      <xdr:rowOff>10490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64491"/>
          <a:ext cx="698500" cy="51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138423</xdr:rowOff>
    </xdr:from>
    <xdr:to>
      <xdr:col>26</xdr:col>
      <xdr:colOff>101600</xdr:colOff>
      <xdr:row>16</xdr:row>
      <xdr:rowOff>68573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57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78750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526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10490</xdr:rowOff>
    </xdr:from>
    <xdr:to>
      <xdr:col>22</xdr:col>
      <xdr:colOff>114300</xdr:colOff>
      <xdr:row>19</xdr:row>
      <xdr:rowOff>25284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15665"/>
          <a:ext cx="698500" cy="14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7435</xdr:rowOff>
    </xdr:from>
    <xdr:to>
      <xdr:col>22</xdr:col>
      <xdr:colOff>165100</xdr:colOff>
      <xdr:row>16</xdr:row>
      <xdr:rowOff>109035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98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119212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5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25284</xdr:rowOff>
    </xdr:from>
    <xdr:to>
      <xdr:col>18</xdr:col>
      <xdr:colOff>177800</xdr:colOff>
      <xdr:row>19</xdr:row>
      <xdr:rowOff>49124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30459"/>
          <a:ext cx="698500" cy="238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36043</xdr:rowOff>
    </xdr:from>
    <xdr:to>
      <xdr:col>19</xdr:col>
      <xdr:colOff>38100</xdr:colOff>
      <xdr:row>16</xdr:row>
      <xdr:rowOff>137643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26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147820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59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42215</xdr:rowOff>
    </xdr:from>
    <xdr:to>
      <xdr:col>15</xdr:col>
      <xdr:colOff>101600</xdr:colOff>
      <xdr:row>16</xdr:row>
      <xdr:rowOff>143815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33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153992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0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838</xdr:rowOff>
    </xdr:from>
    <xdr:to>
      <xdr:col>29</xdr:col>
      <xdr:colOff>177800</xdr:colOff>
      <xdr:row>17</xdr:row>
      <xdr:rowOff>102438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63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144365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35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79966</xdr:rowOff>
    </xdr:from>
    <xdr:to>
      <xdr:col>26</xdr:col>
      <xdr:colOff>101600</xdr:colOff>
      <xdr:row>19</xdr:row>
      <xdr:rowOff>10116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13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166343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00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131140</xdr:rowOff>
    </xdr:from>
    <xdr:to>
      <xdr:col>22</xdr:col>
      <xdr:colOff>165100</xdr:colOff>
      <xdr:row>19</xdr:row>
      <xdr:rowOff>61290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64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46067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5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145934</xdr:rowOff>
    </xdr:from>
    <xdr:to>
      <xdr:col>19</xdr:col>
      <xdr:colOff>38100</xdr:colOff>
      <xdr:row>19</xdr:row>
      <xdr:rowOff>76084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79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60861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6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169774</xdr:rowOff>
    </xdr:from>
    <xdr:to>
      <xdr:col>15</xdr:col>
      <xdr:colOff>101600</xdr:colOff>
      <xdr:row>19</xdr:row>
      <xdr:rowOff>99924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03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84701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8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215044</xdr:rowOff>
    </xdr:from>
    <xdr:to>
      <xdr:col>29</xdr:col>
      <xdr:colOff>127000</xdr:colOff>
      <xdr:row>37</xdr:row>
      <xdr:rowOff>245448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39594"/>
          <a:ext cx="0" cy="12305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217525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4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245448</xdr:rowOff>
    </xdr:from>
    <xdr:to>
      <xdr:col>30</xdr:col>
      <xdr:colOff>25400</xdr:colOff>
      <xdr:row>37</xdr:row>
      <xdr:rowOff>245448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70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129971</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215044</xdr:rowOff>
    </xdr:from>
    <xdr:to>
      <xdr:col>30</xdr:col>
      <xdr:colOff>25400</xdr:colOff>
      <xdr:row>33</xdr:row>
      <xdr:rowOff>215044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395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33209</xdr:rowOff>
    </xdr:from>
    <xdr:to>
      <xdr:col>29</xdr:col>
      <xdr:colOff>127000</xdr:colOff>
      <xdr:row>35</xdr:row>
      <xdr:rowOff>77165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643559"/>
          <a:ext cx="647700" cy="43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61942</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72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81752</xdr:rowOff>
    </xdr:from>
    <xdr:to>
      <xdr:col>29</xdr:col>
      <xdr:colOff>177800</xdr:colOff>
      <xdr:row>35</xdr:row>
      <xdr:rowOff>183352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692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22823</xdr:rowOff>
    </xdr:from>
    <xdr:to>
      <xdr:col>26</xdr:col>
      <xdr:colOff>50800</xdr:colOff>
      <xdr:row>35</xdr:row>
      <xdr:rowOff>33209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633173"/>
          <a:ext cx="698500" cy="103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62909</xdr:rowOff>
    </xdr:from>
    <xdr:to>
      <xdr:col>26</xdr:col>
      <xdr:colOff>101600</xdr:colOff>
      <xdr:row>35</xdr:row>
      <xdr:rowOff>164509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673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149286</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759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22823</xdr:rowOff>
    </xdr:from>
    <xdr:to>
      <xdr:col>22</xdr:col>
      <xdr:colOff>114300</xdr:colOff>
      <xdr:row>35</xdr:row>
      <xdr:rowOff>28049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633173"/>
          <a:ext cx="698500" cy="5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93345</xdr:rowOff>
    </xdr:from>
    <xdr:to>
      <xdr:col>22</xdr:col>
      <xdr:colOff>165100</xdr:colOff>
      <xdr:row>35</xdr:row>
      <xdr:rowOff>194945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03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179722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790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310631</xdr:rowOff>
    </xdr:from>
    <xdr:to>
      <xdr:col>18</xdr:col>
      <xdr:colOff>177800</xdr:colOff>
      <xdr:row>35</xdr:row>
      <xdr:rowOff>28049</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578081"/>
          <a:ext cx="698500" cy="60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52883</xdr:rowOff>
    </xdr:from>
    <xdr:to>
      <xdr:col>19</xdr:col>
      <xdr:colOff>38100</xdr:colOff>
      <xdr:row>35</xdr:row>
      <xdr:rowOff>154483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663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139260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7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46155</xdr:rowOff>
    </xdr:from>
    <xdr:to>
      <xdr:col>15</xdr:col>
      <xdr:colOff>101600</xdr:colOff>
      <xdr:row>35</xdr:row>
      <xdr:rowOff>147755</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656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132532</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74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26365</xdr:rowOff>
    </xdr:from>
    <xdr:to>
      <xdr:col>29</xdr:col>
      <xdr:colOff>177800</xdr:colOff>
      <xdr:row>35</xdr:row>
      <xdr:rowOff>127965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636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214342</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481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325309</xdr:rowOff>
    </xdr:from>
    <xdr:to>
      <xdr:col>26</xdr:col>
      <xdr:colOff>101600</xdr:colOff>
      <xdr:row>35</xdr:row>
      <xdr:rowOff>84009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592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94186</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361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314923</xdr:rowOff>
    </xdr:from>
    <xdr:to>
      <xdr:col>22</xdr:col>
      <xdr:colOff>165100</xdr:colOff>
      <xdr:row>35</xdr:row>
      <xdr:rowOff>73623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582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83801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351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320149</xdr:rowOff>
    </xdr:from>
    <xdr:to>
      <xdr:col>19</xdr:col>
      <xdr:colOff>38100</xdr:colOff>
      <xdr:row>35</xdr:row>
      <xdr:rowOff>78849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587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89026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356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259831</xdr:rowOff>
    </xdr:from>
    <xdr:to>
      <xdr:col>15</xdr:col>
      <xdr:colOff>101600</xdr:colOff>
      <xdr:row>35</xdr:row>
      <xdr:rowOff>18531</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527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28708</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29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1,608,140
1,556,412
343.47
1,131,768,029
1,113,379,745
9,444,963
470,514,285
1,076,385,624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58.8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127470</xdr:rowOff>
    </xdr:from>
    <xdr:to>
      <xdr:col>24</xdr:col>
      <xdr:colOff>62865</xdr:colOff>
      <xdr:row>39</xdr:row>
      <xdr:rowOff>63347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0970"/>
          <a:ext cx="1270" cy="147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63347</xdr:rowOff>
    </xdr:from>
    <xdr:to>
      <xdr:col>24</xdr:col>
      <xdr:colOff>152400</xdr:colOff>
      <xdr:row>39</xdr:row>
      <xdr:rowOff>63347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74147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127470</xdr:rowOff>
    </xdr:from>
    <xdr:to>
      <xdr:col>24</xdr:col>
      <xdr:colOff>152400</xdr:colOff>
      <xdr:row>30</xdr:row>
      <xdr:rowOff>127470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67234</xdr:rowOff>
    </xdr:from>
    <xdr:to>
      <xdr:col>24</xdr:col>
      <xdr:colOff>63500</xdr:colOff>
      <xdr:row>39</xdr:row>
      <xdr:rowOff>54966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10884"/>
          <a:ext cx="838200" cy="3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24490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82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1613</xdr:rowOff>
    </xdr:from>
    <xdr:to>
      <xdr:col>24</xdr:col>
      <xdr:colOff>114300</xdr:colOff>
      <xdr:row>34</xdr:row>
      <xdr:rowOff>103213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133223</xdr:rowOff>
    </xdr:from>
    <xdr:to>
      <xdr:col>19</xdr:col>
      <xdr:colOff>177800</xdr:colOff>
      <xdr:row>39</xdr:row>
      <xdr:rowOff>54966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648323"/>
          <a:ext cx="889000" cy="9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170586</xdr:rowOff>
    </xdr:from>
    <xdr:to>
      <xdr:col>20</xdr:col>
      <xdr:colOff>38100</xdr:colOff>
      <xdr:row>36</xdr:row>
      <xdr:rowOff>100736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117263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4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133223</xdr:rowOff>
    </xdr:from>
    <xdr:to>
      <xdr:col>15</xdr:col>
      <xdr:colOff>50800</xdr:colOff>
      <xdr:row>38</xdr:row>
      <xdr:rowOff>139967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648323"/>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61620</xdr:rowOff>
    </xdr:from>
    <xdr:to>
      <xdr:col>15</xdr:col>
      <xdr:colOff>101600</xdr:colOff>
      <xdr:row>35</xdr:row>
      <xdr:rowOff>163220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8297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3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139967</xdr:rowOff>
    </xdr:from>
    <xdr:to>
      <xdr:col>10</xdr:col>
      <xdr:colOff>114300</xdr:colOff>
      <xdr:row>38</xdr:row>
      <xdr:rowOff>168694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55067"/>
          <a:ext cx="889000" cy="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91643</xdr:rowOff>
    </xdr:from>
    <xdr:to>
      <xdr:col>10</xdr:col>
      <xdr:colOff>165100</xdr:colOff>
      <xdr:row>36</xdr:row>
      <xdr:rowOff>21793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38320</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67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102692</xdr:rowOff>
    </xdr:from>
    <xdr:to>
      <xdr:col>6</xdr:col>
      <xdr:colOff>38100</xdr:colOff>
      <xdr:row>36</xdr:row>
      <xdr:rowOff>32842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0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49369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78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16434</xdr:rowOff>
    </xdr:from>
    <xdr:to>
      <xdr:col>24</xdr:col>
      <xdr:colOff>114300</xdr:colOff>
      <xdr:row>37</xdr:row>
      <xdr:rowOff>118034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6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166311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3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4166</xdr:rowOff>
    </xdr:from>
    <xdr:to>
      <xdr:col>20</xdr:col>
      <xdr:colOff>38100</xdr:colOff>
      <xdr:row>39</xdr:row>
      <xdr:rowOff>105766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69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96893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78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82423</xdr:rowOff>
    </xdr:from>
    <xdr:to>
      <xdr:col>15</xdr:col>
      <xdr:colOff>101600</xdr:colOff>
      <xdr:row>39</xdr:row>
      <xdr:rowOff>12573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9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3700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9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89167</xdr:rowOff>
    </xdr:from>
    <xdr:to>
      <xdr:col>10</xdr:col>
      <xdr:colOff>165100</xdr:colOff>
      <xdr:row>39</xdr:row>
      <xdr:rowOff>19317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0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10444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9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117894</xdr:rowOff>
    </xdr:from>
    <xdr:to>
      <xdr:col>6</xdr:col>
      <xdr:colOff>38100</xdr:colOff>
      <xdr:row>39</xdr:row>
      <xdr:rowOff>48044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39171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2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26132</xdr:rowOff>
    </xdr:from>
    <xdr:to>
      <xdr:col>24</xdr:col>
      <xdr:colOff>62865</xdr:colOff>
      <xdr:row>58</xdr:row>
      <xdr:rowOff>79441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941532"/>
          <a:ext cx="1270" cy="108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83268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2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79441</xdr:rowOff>
    </xdr:from>
    <xdr:to>
      <xdr:col>24</xdr:col>
      <xdr:colOff>152400</xdr:colOff>
      <xdr:row>58</xdr:row>
      <xdr:rowOff>79441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144259</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71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26132</xdr:rowOff>
    </xdr:from>
    <xdr:to>
      <xdr:col>24</xdr:col>
      <xdr:colOff>152400</xdr:colOff>
      <xdr:row>52</xdr:row>
      <xdr:rowOff>26132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941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102438</xdr:rowOff>
    </xdr:from>
    <xdr:to>
      <xdr:col>24</xdr:col>
      <xdr:colOff>63500</xdr:colOff>
      <xdr:row>53</xdr:row>
      <xdr:rowOff>46980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017838"/>
          <a:ext cx="838200" cy="11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68608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326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90181</xdr:rowOff>
    </xdr:from>
    <xdr:to>
      <xdr:col>24</xdr:col>
      <xdr:colOff>114300</xdr:colOff>
      <xdr:row>55</xdr:row>
      <xdr:rowOff>20331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3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1260</xdr:rowOff>
    </xdr:from>
    <xdr:to>
      <xdr:col>19</xdr:col>
      <xdr:colOff>177800</xdr:colOff>
      <xdr:row>53</xdr:row>
      <xdr:rowOff>46980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891666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50175</xdr:rowOff>
    </xdr:from>
    <xdr:to>
      <xdr:col>20</xdr:col>
      <xdr:colOff>38100</xdr:colOff>
      <xdr:row>55</xdr:row>
      <xdr:rowOff>151775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7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142902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57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1260</xdr:rowOff>
    </xdr:from>
    <xdr:to>
      <xdr:col>15</xdr:col>
      <xdr:colOff>50800</xdr:colOff>
      <xdr:row>52</xdr:row>
      <xdr:rowOff>129139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8916660"/>
          <a:ext cx="889000" cy="12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31384</xdr:rowOff>
    </xdr:from>
    <xdr:to>
      <xdr:col>15</xdr:col>
      <xdr:colOff>101600</xdr:colOff>
      <xdr:row>53</xdr:row>
      <xdr:rowOff>132984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11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124111</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21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129139</xdr:rowOff>
    </xdr:from>
    <xdr:to>
      <xdr:col>10</xdr:col>
      <xdr:colOff>114300</xdr:colOff>
      <xdr:row>56</xdr:row>
      <xdr:rowOff>19959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044539"/>
          <a:ext cx="889000" cy="57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25121</xdr:rowOff>
    </xdr:from>
    <xdr:to>
      <xdr:col>10</xdr:col>
      <xdr:colOff>165100</xdr:colOff>
      <xdr:row>54</xdr:row>
      <xdr:rowOff>126721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28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117848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37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81951</xdr:rowOff>
    </xdr:from>
    <xdr:to>
      <xdr:col>6</xdr:col>
      <xdr:colOff>38100</xdr:colOff>
      <xdr:row>58</xdr:row>
      <xdr:rowOff>12101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3228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4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51638</xdr:rowOff>
    </xdr:from>
    <xdr:to>
      <xdr:col>24</xdr:col>
      <xdr:colOff>114300</xdr:colOff>
      <xdr:row>52</xdr:row>
      <xdr:rowOff>153238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896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138015</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888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167630</xdr:rowOff>
    </xdr:from>
    <xdr:to>
      <xdr:col>20</xdr:col>
      <xdr:colOff>38100</xdr:colOff>
      <xdr:row>53</xdr:row>
      <xdr:rowOff>97780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08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114307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885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121910</xdr:rowOff>
    </xdr:from>
    <xdr:to>
      <xdr:col>15</xdr:col>
      <xdr:colOff>101600</xdr:colOff>
      <xdr:row>52</xdr:row>
      <xdr:rowOff>52060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886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68587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864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78339</xdr:rowOff>
    </xdr:from>
    <xdr:to>
      <xdr:col>10</xdr:col>
      <xdr:colOff>165100</xdr:colOff>
      <xdr:row>53</xdr:row>
      <xdr:rowOff>8489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899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25016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876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140609</xdr:rowOff>
    </xdr:from>
    <xdr:to>
      <xdr:col>6</xdr:col>
      <xdr:colOff>38100</xdr:colOff>
      <xdr:row>56</xdr:row>
      <xdr:rowOff>70759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57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87286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34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37592</xdr:rowOff>
    </xdr:from>
    <xdr:to>
      <xdr:col>24</xdr:col>
      <xdr:colOff>62865</xdr:colOff>
      <xdr:row>80</xdr:row>
      <xdr:rowOff>8854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0542"/>
          <a:ext cx="1270" cy="151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12681</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7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8854</xdr:rowOff>
    </xdr:from>
    <xdr:to>
      <xdr:col>24</xdr:col>
      <xdr:colOff>152400</xdr:colOff>
      <xdr:row>80</xdr:row>
      <xdr:rowOff>8854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72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155719</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37592</xdr:rowOff>
    </xdr:from>
    <xdr:to>
      <xdr:col>24</xdr:col>
      <xdr:colOff>152400</xdr:colOff>
      <xdr:row>71</xdr:row>
      <xdr:rowOff>37592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96701</xdr:rowOff>
    </xdr:from>
    <xdr:to>
      <xdr:col>24</xdr:col>
      <xdr:colOff>63500</xdr:colOff>
      <xdr:row>76</xdr:row>
      <xdr:rowOff>159947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126901"/>
          <a:ext cx="8382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62465</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2921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39588</xdr:rowOff>
    </xdr:from>
    <xdr:to>
      <xdr:col>24</xdr:col>
      <xdr:colOff>114300</xdr:colOff>
      <xdr:row>76</xdr:row>
      <xdr:rowOff>141188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06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159947</xdr:rowOff>
    </xdr:from>
    <xdr:to>
      <xdr:col>19</xdr:col>
      <xdr:colOff>177800</xdr:colOff>
      <xdr:row>77</xdr:row>
      <xdr:rowOff>17997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190147"/>
          <a:ext cx="889000" cy="2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36105</xdr:rowOff>
    </xdr:from>
    <xdr:to>
      <xdr:col>20</xdr:col>
      <xdr:colOff>38100</xdr:colOff>
      <xdr:row>76</xdr:row>
      <xdr:rowOff>137705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154231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284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17997</xdr:rowOff>
    </xdr:from>
    <xdr:to>
      <xdr:col>15</xdr:col>
      <xdr:colOff>50800</xdr:colOff>
      <xdr:row>77</xdr:row>
      <xdr:rowOff>107152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219647"/>
          <a:ext cx="889000" cy="8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57658</xdr:rowOff>
    </xdr:from>
    <xdr:to>
      <xdr:col>15</xdr:col>
      <xdr:colOff>101600</xdr:colOff>
      <xdr:row>76</xdr:row>
      <xdr:rowOff>159258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4335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286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90605</xdr:rowOff>
    </xdr:from>
    <xdr:to>
      <xdr:col>10</xdr:col>
      <xdr:colOff>114300</xdr:colOff>
      <xdr:row>77</xdr:row>
      <xdr:rowOff>107152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292255"/>
          <a:ext cx="889000" cy="1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73986</xdr:rowOff>
    </xdr:from>
    <xdr:to>
      <xdr:col>10</xdr:col>
      <xdr:colOff>165100</xdr:colOff>
      <xdr:row>77</xdr:row>
      <xdr:rowOff>4136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20664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287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84110</xdr:rowOff>
    </xdr:from>
    <xdr:to>
      <xdr:col>6</xdr:col>
      <xdr:colOff>38100</xdr:colOff>
      <xdr:row>77</xdr:row>
      <xdr:rowOff>14260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30787</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288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45901</xdr:rowOff>
    </xdr:from>
    <xdr:to>
      <xdr:col>24</xdr:col>
      <xdr:colOff>114300</xdr:colOff>
      <xdr:row>76</xdr:row>
      <xdr:rowOff>147501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07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24328</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054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109147</xdr:rowOff>
    </xdr:from>
    <xdr:to>
      <xdr:col>20</xdr:col>
      <xdr:colOff>38100</xdr:colOff>
      <xdr:row>77</xdr:row>
      <xdr:rowOff>39297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13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30424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232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138647</xdr:rowOff>
    </xdr:from>
    <xdr:to>
      <xdr:col>15</xdr:col>
      <xdr:colOff>101600</xdr:colOff>
      <xdr:row>77</xdr:row>
      <xdr:rowOff>68797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16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59924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261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56352</xdr:rowOff>
    </xdr:from>
    <xdr:to>
      <xdr:col>10</xdr:col>
      <xdr:colOff>165100</xdr:colOff>
      <xdr:row>77</xdr:row>
      <xdr:rowOff>157952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25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149079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35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39805</xdr:rowOff>
    </xdr:from>
    <xdr:to>
      <xdr:col>6</xdr:col>
      <xdr:colOff>38100</xdr:colOff>
      <xdr:row>77</xdr:row>
      <xdr:rowOff>141405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24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132532</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33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37047</xdr:rowOff>
    </xdr:from>
    <xdr:to>
      <xdr:col>24</xdr:col>
      <xdr:colOff>62865</xdr:colOff>
      <xdr:row>98</xdr:row>
      <xdr:rowOff>139461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67547"/>
          <a:ext cx="1270" cy="147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143288</xdr:rowOff>
    </xdr:from>
    <xdr:ext cx="599010"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4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139461</xdr:rowOff>
    </xdr:from>
    <xdr:to>
      <xdr:col>24</xdr:col>
      <xdr:colOff>152400</xdr:colOff>
      <xdr:row>98</xdr:row>
      <xdr:rowOff>139461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155174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4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37047</xdr:rowOff>
    </xdr:from>
    <xdr:to>
      <xdr:col>24</xdr:col>
      <xdr:colOff>152400</xdr:colOff>
      <xdr:row>90</xdr:row>
      <xdr:rowOff>37047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6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52735</xdr:rowOff>
    </xdr:from>
    <xdr:to>
      <xdr:col>24</xdr:col>
      <xdr:colOff>63500</xdr:colOff>
      <xdr:row>95</xdr:row>
      <xdr:rowOff>148952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340485"/>
          <a:ext cx="838200" cy="9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38557</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326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60130</xdr:rowOff>
    </xdr:from>
    <xdr:to>
      <xdr:col>24</xdr:col>
      <xdr:colOff>114300</xdr:colOff>
      <xdr:row>95</xdr:row>
      <xdr:rowOff>161730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34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148952</xdr:rowOff>
    </xdr:from>
    <xdr:to>
      <xdr:col>19</xdr:col>
      <xdr:colOff>177800</xdr:colOff>
      <xdr:row>96</xdr:row>
      <xdr:rowOff>24279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436702"/>
          <a:ext cx="889000" cy="4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160093</xdr:rowOff>
    </xdr:from>
    <xdr:to>
      <xdr:col>20</xdr:col>
      <xdr:colOff>38100</xdr:colOff>
      <xdr:row>96</xdr:row>
      <xdr:rowOff>90243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4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81370</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54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24279</xdr:rowOff>
    </xdr:from>
    <xdr:to>
      <xdr:col>15</xdr:col>
      <xdr:colOff>50800</xdr:colOff>
      <xdr:row>96</xdr:row>
      <xdr:rowOff>47901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483479"/>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86962</xdr:rowOff>
    </xdr:from>
    <xdr:to>
      <xdr:col>15</xdr:col>
      <xdr:colOff>101600</xdr:colOff>
      <xdr:row>97</xdr:row>
      <xdr:rowOff>17112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4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8239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638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47901</xdr:rowOff>
    </xdr:from>
    <xdr:to>
      <xdr:col>10</xdr:col>
      <xdr:colOff>114300</xdr:colOff>
      <xdr:row>97</xdr:row>
      <xdr:rowOff>117830</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507101"/>
          <a:ext cx="889000" cy="24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9793</xdr:rowOff>
    </xdr:from>
    <xdr:to>
      <xdr:col>10</xdr:col>
      <xdr:colOff>165100</xdr:colOff>
      <xdr:row>96</xdr:row>
      <xdr:rowOff>111393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6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102520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561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130397</xdr:rowOff>
    </xdr:from>
    <xdr:to>
      <xdr:col>6</xdr:col>
      <xdr:colOff>38100</xdr:colOff>
      <xdr:row>98</xdr:row>
      <xdr:rowOff>60547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7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51674</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0795" y="1685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1935</xdr:rowOff>
    </xdr:from>
    <xdr:to>
      <xdr:col>24</xdr:col>
      <xdr:colOff>114300</xdr:colOff>
      <xdr:row>95</xdr:row>
      <xdr:rowOff>103535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2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24812</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141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98152</xdr:rowOff>
    </xdr:from>
    <xdr:to>
      <xdr:col>20</xdr:col>
      <xdr:colOff>38100</xdr:colOff>
      <xdr:row>96</xdr:row>
      <xdr:rowOff>28302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38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44829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616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144929</xdr:rowOff>
    </xdr:from>
    <xdr:to>
      <xdr:col>15</xdr:col>
      <xdr:colOff>101600</xdr:colOff>
      <xdr:row>96</xdr:row>
      <xdr:rowOff>75079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43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91606</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6207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168551</xdr:rowOff>
    </xdr:from>
    <xdr:to>
      <xdr:col>10</xdr:col>
      <xdr:colOff>165100</xdr:colOff>
      <xdr:row>96</xdr:row>
      <xdr:rowOff>98701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45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115228</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623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67030</xdr:rowOff>
    </xdr:from>
    <xdr:to>
      <xdr:col>6</xdr:col>
      <xdr:colOff>38100</xdr:colOff>
      <xdr:row>97</xdr:row>
      <xdr:rowOff>168630</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69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13707</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6472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70064</xdr:rowOff>
    </xdr:from>
    <xdr:to>
      <xdr:col>54</xdr:col>
      <xdr:colOff>189865</xdr:colOff>
      <xdr:row>38</xdr:row>
      <xdr:rowOff>44755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6070814"/>
          <a:ext cx="1270" cy="48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48582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6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44755</xdr:rowOff>
    </xdr:from>
    <xdr:to>
      <xdr:col>55</xdr:col>
      <xdr:colOff>88900</xdr:colOff>
      <xdr:row>38</xdr:row>
      <xdr:rowOff>44755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16741</xdr:rowOff>
    </xdr:from>
    <xdr:ext cx="534377"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84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70064</xdr:rowOff>
    </xdr:from>
    <xdr:to>
      <xdr:col>55</xdr:col>
      <xdr:colOff>88900</xdr:colOff>
      <xdr:row>35</xdr:row>
      <xdr:rowOff>70064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070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142617</xdr:rowOff>
    </xdr:from>
    <xdr:to>
      <xdr:col>55</xdr:col>
      <xdr:colOff>0</xdr:colOff>
      <xdr:row>37</xdr:row>
      <xdr:rowOff>78664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314817"/>
          <a:ext cx="838200" cy="10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153034</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53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130157</xdr:rowOff>
    </xdr:from>
    <xdr:to>
      <xdr:col>55</xdr:col>
      <xdr:colOff>50800</xdr:colOff>
      <xdr:row>37</xdr:row>
      <xdr:rowOff>60307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0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140331</xdr:rowOff>
    </xdr:from>
    <xdr:to>
      <xdr:col>50</xdr:col>
      <xdr:colOff>114300</xdr:colOff>
      <xdr:row>36</xdr:row>
      <xdr:rowOff>142617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31253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113502</xdr:rowOff>
    </xdr:from>
    <xdr:to>
      <xdr:col>50</xdr:col>
      <xdr:colOff>165100</xdr:colOff>
      <xdr:row>37</xdr:row>
      <xdr:rowOff>43652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8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34779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7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119474</xdr:rowOff>
    </xdr:from>
    <xdr:to>
      <xdr:col>45</xdr:col>
      <xdr:colOff>177800</xdr:colOff>
      <xdr:row>36</xdr:row>
      <xdr:rowOff>140331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6291674"/>
          <a:ext cx="889000" cy="20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79288</xdr:rowOff>
    </xdr:from>
    <xdr:to>
      <xdr:col>46</xdr:col>
      <xdr:colOff>38100</xdr:colOff>
      <xdr:row>37</xdr:row>
      <xdr:rowOff>9438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5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25965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77902</xdr:rowOff>
    </xdr:from>
    <xdr:to>
      <xdr:col>41</xdr:col>
      <xdr:colOff>50800</xdr:colOff>
      <xdr:row>36</xdr:row>
      <xdr:rowOff>119474</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221402"/>
          <a:ext cx="889000" cy="107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63231</xdr:rowOff>
    </xdr:from>
    <xdr:to>
      <xdr:col>41</xdr:col>
      <xdr:colOff>101600</xdr:colOff>
      <xdr:row>36</xdr:row>
      <xdr:rowOff>164831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3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9908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44453</xdr:rowOff>
    </xdr:from>
    <xdr:to>
      <xdr:col>36</xdr:col>
      <xdr:colOff>165100</xdr:colOff>
      <xdr:row>30</xdr:row>
      <xdr:rowOff>146053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18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137180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80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27864</xdr:rowOff>
    </xdr:from>
    <xdr:to>
      <xdr:col>55</xdr:col>
      <xdr:colOff>50800</xdr:colOff>
      <xdr:row>37</xdr:row>
      <xdr:rowOff>129464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7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6291</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4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91817</xdr:rowOff>
    </xdr:from>
    <xdr:to>
      <xdr:col>50</xdr:col>
      <xdr:colOff>165100</xdr:colOff>
      <xdr:row>37</xdr:row>
      <xdr:rowOff>21967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6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38494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03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89531</xdr:rowOff>
    </xdr:from>
    <xdr:to>
      <xdr:col>46</xdr:col>
      <xdr:colOff>38100</xdr:colOff>
      <xdr:row>37</xdr:row>
      <xdr:rowOff>19681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6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10808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35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68674</xdr:rowOff>
    </xdr:from>
    <xdr:to>
      <xdr:col>41</xdr:col>
      <xdr:colOff>101600</xdr:colOff>
      <xdr:row>36</xdr:row>
      <xdr:rowOff>170274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24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161401</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33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27102</xdr:rowOff>
    </xdr:from>
    <xdr:to>
      <xdr:col>36</xdr:col>
      <xdr:colOff>165100</xdr:colOff>
      <xdr:row>30</xdr:row>
      <xdr:rowOff>128702</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17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145229</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494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40336</xdr:rowOff>
    </xdr:from>
    <xdr:to>
      <xdr:col>54</xdr:col>
      <xdr:colOff>189865</xdr:colOff>
      <xdr:row>57</xdr:row>
      <xdr:rowOff>117754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84286"/>
          <a:ext cx="1270" cy="1106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121581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989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117754</xdr:rowOff>
    </xdr:from>
    <xdr:to>
      <xdr:col>55</xdr:col>
      <xdr:colOff>88900</xdr:colOff>
      <xdr:row>57</xdr:row>
      <xdr:rowOff>117754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98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158463</xdr:rowOff>
    </xdr:from>
    <xdr:ext cx="534377"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5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40336</xdr:rowOff>
    </xdr:from>
    <xdr:to>
      <xdr:col>55</xdr:col>
      <xdr:colOff>88900</xdr:colOff>
      <xdr:row>51</xdr:row>
      <xdr:rowOff>40336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8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82341</xdr:rowOff>
    </xdr:from>
    <xdr:to>
      <xdr:col>55</xdr:col>
      <xdr:colOff>0</xdr:colOff>
      <xdr:row>54</xdr:row>
      <xdr:rowOff>88760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340641"/>
          <a:ext cx="838200" cy="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121664</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037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98787</xdr:rowOff>
    </xdr:from>
    <xdr:to>
      <xdr:col>55</xdr:col>
      <xdr:colOff>50800</xdr:colOff>
      <xdr:row>54</xdr:row>
      <xdr:rowOff>28937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18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88760</xdr:rowOff>
    </xdr:from>
    <xdr:to>
      <xdr:col>50</xdr:col>
      <xdr:colOff>114300</xdr:colOff>
      <xdr:row>55</xdr:row>
      <xdr:rowOff>55194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347060"/>
          <a:ext cx="889000" cy="13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22416</xdr:rowOff>
    </xdr:from>
    <xdr:to>
      <xdr:col>50</xdr:col>
      <xdr:colOff>165100</xdr:colOff>
      <xdr:row>54</xdr:row>
      <xdr:rowOff>124016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140543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05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107448</xdr:rowOff>
    </xdr:from>
    <xdr:to>
      <xdr:col>45</xdr:col>
      <xdr:colOff>177800</xdr:colOff>
      <xdr:row>55</xdr:row>
      <xdr:rowOff>55194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365748"/>
          <a:ext cx="889000" cy="11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102464</xdr:rowOff>
    </xdr:from>
    <xdr:to>
      <xdr:col>46</xdr:col>
      <xdr:colOff>38100</xdr:colOff>
      <xdr:row>55</xdr:row>
      <xdr:rowOff>32614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49141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13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107448</xdr:rowOff>
    </xdr:from>
    <xdr:to>
      <xdr:col>41</xdr:col>
      <xdr:colOff>50800</xdr:colOff>
      <xdr:row>54</xdr:row>
      <xdr:rowOff>135395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365748"/>
          <a:ext cx="889000" cy="2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41618</xdr:rowOff>
    </xdr:from>
    <xdr:to>
      <xdr:col>41</xdr:col>
      <xdr:colOff>101600</xdr:colOff>
      <xdr:row>54</xdr:row>
      <xdr:rowOff>143218</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159745</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0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112408</xdr:rowOff>
    </xdr:from>
    <xdr:to>
      <xdr:col>36</xdr:col>
      <xdr:colOff>165100</xdr:colOff>
      <xdr:row>55</xdr:row>
      <xdr:rowOff>42558</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33685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46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31541</xdr:rowOff>
    </xdr:from>
    <xdr:to>
      <xdr:col>55</xdr:col>
      <xdr:colOff>50800</xdr:colOff>
      <xdr:row>54</xdr:row>
      <xdr:rowOff>133141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28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9968</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26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37960</xdr:rowOff>
    </xdr:from>
    <xdr:to>
      <xdr:col>50</xdr:col>
      <xdr:colOff>165100</xdr:colOff>
      <xdr:row>54</xdr:row>
      <xdr:rowOff>139560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29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130687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3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4394</xdr:rowOff>
    </xdr:from>
    <xdr:to>
      <xdr:col>46</xdr:col>
      <xdr:colOff>38100</xdr:colOff>
      <xdr:row>55</xdr:row>
      <xdr:rowOff>105994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43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97121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5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56648</xdr:rowOff>
    </xdr:from>
    <xdr:to>
      <xdr:col>41</xdr:col>
      <xdr:colOff>101600</xdr:colOff>
      <xdr:row>54</xdr:row>
      <xdr:rowOff>158248</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31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149375</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40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84595</xdr:rowOff>
    </xdr:from>
    <xdr:to>
      <xdr:col>36</xdr:col>
      <xdr:colOff>165100</xdr:colOff>
      <xdr:row>55</xdr:row>
      <xdr:rowOff>14745</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34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31272</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11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6014</xdr:rowOff>
    </xdr:from>
    <xdr:to>
      <xdr:col>54</xdr:col>
      <xdr:colOff>189865</xdr:colOff>
      <xdr:row>78</xdr:row>
      <xdr:rowOff>25674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07514"/>
          <a:ext cx="1270" cy="1391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29501</xdr:rowOff>
    </xdr:from>
    <xdr:ext cx="469744"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40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25674</xdr:rowOff>
    </xdr:from>
    <xdr:to>
      <xdr:col>55</xdr:col>
      <xdr:colOff>88900</xdr:colOff>
      <xdr:row>78</xdr:row>
      <xdr:rowOff>25674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39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124141</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78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6014</xdr:rowOff>
    </xdr:from>
    <xdr:to>
      <xdr:col>55</xdr:col>
      <xdr:colOff>88900</xdr:colOff>
      <xdr:row>70</xdr:row>
      <xdr:rowOff>6014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07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142169</xdr:rowOff>
    </xdr:from>
    <xdr:to>
      <xdr:col>55</xdr:col>
      <xdr:colOff>0</xdr:colOff>
      <xdr:row>75</xdr:row>
      <xdr:rowOff>155656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2829469"/>
          <a:ext cx="838200" cy="18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61210</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2577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38333</xdr:rowOff>
    </xdr:from>
    <xdr:to>
      <xdr:col>55</xdr:col>
      <xdr:colOff>50800</xdr:colOff>
      <xdr:row>74</xdr:row>
      <xdr:rowOff>139933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27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142169</xdr:rowOff>
    </xdr:from>
    <xdr:to>
      <xdr:col>50</xdr:col>
      <xdr:colOff>114300</xdr:colOff>
      <xdr:row>76</xdr:row>
      <xdr:rowOff>5649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2829469"/>
          <a:ext cx="889000" cy="20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90683</xdr:rowOff>
    </xdr:from>
    <xdr:to>
      <xdr:col>50</xdr:col>
      <xdr:colOff>165100</xdr:colOff>
      <xdr:row>75</xdr:row>
      <xdr:rowOff>20833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277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37360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55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120634</xdr:rowOff>
    </xdr:from>
    <xdr:to>
      <xdr:col>45</xdr:col>
      <xdr:colOff>177800</xdr:colOff>
      <xdr:row>76</xdr:row>
      <xdr:rowOff>5649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2636484"/>
          <a:ext cx="889000" cy="39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151216</xdr:rowOff>
    </xdr:from>
    <xdr:to>
      <xdr:col>46</xdr:col>
      <xdr:colOff>38100</xdr:colOff>
      <xdr:row>75</xdr:row>
      <xdr:rowOff>81366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28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97893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61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120634</xdr:rowOff>
    </xdr:from>
    <xdr:to>
      <xdr:col>41</xdr:col>
      <xdr:colOff>50800</xdr:colOff>
      <xdr:row>75</xdr:row>
      <xdr:rowOff>63210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2636484"/>
          <a:ext cx="889000" cy="28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53513</xdr:rowOff>
    </xdr:from>
    <xdr:to>
      <xdr:col>41</xdr:col>
      <xdr:colOff>101600</xdr:colOff>
      <xdr:row>74</xdr:row>
      <xdr:rowOff>155113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274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146240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83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42037</xdr:rowOff>
    </xdr:from>
    <xdr:to>
      <xdr:col>36</xdr:col>
      <xdr:colOff>165100</xdr:colOff>
      <xdr:row>74</xdr:row>
      <xdr:rowOff>143637</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160164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50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104856</xdr:rowOff>
    </xdr:from>
    <xdr:to>
      <xdr:col>55</xdr:col>
      <xdr:colOff>50800</xdr:colOff>
      <xdr:row>76</xdr:row>
      <xdr:rowOff>35006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296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83283</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94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91369</xdr:rowOff>
    </xdr:from>
    <xdr:to>
      <xdr:col>50</xdr:col>
      <xdr:colOff>165100</xdr:colOff>
      <xdr:row>75</xdr:row>
      <xdr:rowOff>21519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277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12646</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287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126299</xdr:rowOff>
    </xdr:from>
    <xdr:to>
      <xdr:col>46</xdr:col>
      <xdr:colOff>38100</xdr:colOff>
      <xdr:row>76</xdr:row>
      <xdr:rowOff>56449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298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47576</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307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69834</xdr:rowOff>
    </xdr:from>
    <xdr:to>
      <xdr:col>41</xdr:col>
      <xdr:colOff>101600</xdr:colOff>
      <xdr:row>73</xdr:row>
      <xdr:rowOff>171434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258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16511</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36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12410</xdr:rowOff>
    </xdr:from>
    <xdr:to>
      <xdr:col>36</xdr:col>
      <xdr:colOff>165100</xdr:colOff>
      <xdr:row>75</xdr:row>
      <xdr:rowOff>114010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287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105137</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96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139700</xdr:rowOff>
    </xdr:from>
    <xdr:to>
      <xdr:col>59</xdr:col>
      <xdr:colOff>50800</xdr:colOff>
      <xdr:row>99</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90</xdr:row>
      <xdr:rowOff>111777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88</xdr:row>
      <xdr:rowOff>168927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46603</xdr:rowOff>
    </xdr:from>
    <xdr:to>
      <xdr:col>54</xdr:col>
      <xdr:colOff>189865</xdr:colOff>
      <xdr:row>98</xdr:row>
      <xdr:rowOff>102124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77103"/>
          <a:ext cx="1270" cy="142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105951</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0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102124</xdr:rowOff>
    </xdr:from>
    <xdr:to>
      <xdr:col>55</xdr:col>
      <xdr:colOff>88900</xdr:colOff>
      <xdr:row>98</xdr:row>
      <xdr:rowOff>102124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164730</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5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46603</xdr:rowOff>
    </xdr:from>
    <xdr:to>
      <xdr:col>55</xdr:col>
      <xdr:colOff>88900</xdr:colOff>
      <xdr:row>90</xdr:row>
      <xdr:rowOff>46603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109782</xdr:rowOff>
    </xdr:from>
    <xdr:to>
      <xdr:col>55</xdr:col>
      <xdr:colOff>0</xdr:colOff>
      <xdr:row>94</xdr:row>
      <xdr:rowOff>144101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226082"/>
          <a:ext cx="838200" cy="3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66857</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01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43980</xdr:rowOff>
    </xdr:from>
    <xdr:to>
      <xdr:col>55</xdr:col>
      <xdr:colOff>50800</xdr:colOff>
      <xdr:row>94</xdr:row>
      <xdr:rowOff>145580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1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144101</xdr:rowOff>
    </xdr:from>
    <xdr:to>
      <xdr:col>50</xdr:col>
      <xdr:colOff>114300</xdr:colOff>
      <xdr:row>95</xdr:row>
      <xdr:rowOff>17542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260401"/>
          <a:ext cx="889000" cy="4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157566</xdr:rowOff>
    </xdr:from>
    <xdr:to>
      <xdr:col>50</xdr:col>
      <xdr:colOff>165100</xdr:colOff>
      <xdr:row>95</xdr:row>
      <xdr:rowOff>87716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27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78843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36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17542</xdr:rowOff>
    </xdr:from>
    <xdr:to>
      <xdr:col>45</xdr:col>
      <xdr:colOff>177800</xdr:colOff>
      <xdr:row>96</xdr:row>
      <xdr:rowOff>14942</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305292"/>
          <a:ext cx="889000" cy="16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68354</xdr:rowOff>
    </xdr:from>
    <xdr:to>
      <xdr:col>46</xdr:col>
      <xdr:colOff>38100</xdr:colOff>
      <xdr:row>95</xdr:row>
      <xdr:rowOff>169954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3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161081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44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4141</xdr:rowOff>
    </xdr:from>
    <xdr:to>
      <xdr:col>41</xdr:col>
      <xdr:colOff>50800</xdr:colOff>
      <xdr:row>96</xdr:row>
      <xdr:rowOff>14942</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463341"/>
          <a:ext cx="889000" cy="1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167966</xdr:rowOff>
    </xdr:from>
    <xdr:to>
      <xdr:col>41</xdr:col>
      <xdr:colOff>101600</xdr:colOff>
      <xdr:row>96</xdr:row>
      <xdr:rowOff>98116</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5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89243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4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16977</xdr:rowOff>
    </xdr:from>
    <xdr:to>
      <xdr:col>36</xdr:col>
      <xdr:colOff>165100</xdr:colOff>
      <xdr:row>96</xdr:row>
      <xdr:rowOff>118577</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7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109704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56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58982</xdr:rowOff>
    </xdr:from>
    <xdr:to>
      <xdr:col>55</xdr:col>
      <xdr:colOff>50800</xdr:colOff>
      <xdr:row>94</xdr:row>
      <xdr:rowOff>160582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17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37409</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15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93301</xdr:rowOff>
    </xdr:from>
    <xdr:to>
      <xdr:col>50</xdr:col>
      <xdr:colOff>165100</xdr:colOff>
      <xdr:row>95</xdr:row>
      <xdr:rowOff>23451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20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39978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598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138192</xdr:rowOff>
    </xdr:from>
    <xdr:to>
      <xdr:col>46</xdr:col>
      <xdr:colOff>38100</xdr:colOff>
      <xdr:row>95</xdr:row>
      <xdr:rowOff>68342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25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84869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0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135592</xdr:rowOff>
    </xdr:from>
    <xdr:to>
      <xdr:col>41</xdr:col>
      <xdr:colOff>101600</xdr:colOff>
      <xdr:row>96</xdr:row>
      <xdr:rowOff>65742</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42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82269</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19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124791</xdr:rowOff>
    </xdr:from>
    <xdr:to>
      <xdr:col>36</xdr:col>
      <xdr:colOff>165100</xdr:colOff>
      <xdr:row>96</xdr:row>
      <xdr:rowOff>54941</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41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71468</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18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139509</xdr:rowOff>
    </xdr:from>
    <xdr:to>
      <xdr:col>85</xdr:col>
      <xdr:colOff>126364</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111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86186</xdr:rowOff>
    </xdr:from>
    <xdr:ext cx="469744"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488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139509</xdr:rowOff>
    </xdr:from>
    <xdr:to>
      <xdr:col>86</xdr:col>
      <xdr:colOff>25400</xdr:colOff>
      <xdr:row>29</xdr:row>
      <xdr:rowOff>139509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111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1778</xdr:rowOff>
    </xdr:from>
    <xdr:to>
      <xdr:col>85</xdr:col>
      <xdr:colOff>127000</xdr:colOff>
      <xdr:row>39</xdr:row>
      <xdr:rowOff>26733</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5481300" y="6688328"/>
          <a:ext cx="838200" cy="2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54436</xdr:rowOff>
    </xdr:from>
    <xdr:ext cx="378565"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398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31559</xdr:rowOff>
    </xdr:from>
    <xdr:to>
      <xdr:col>85</xdr:col>
      <xdr:colOff>177800</xdr:colOff>
      <xdr:row>38</xdr:row>
      <xdr:rowOff>133159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5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125984</xdr:rowOff>
    </xdr:from>
    <xdr:to>
      <xdr:col>81</xdr:col>
      <xdr:colOff>50800</xdr:colOff>
      <xdr:row>39</xdr:row>
      <xdr:rowOff>26733</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641084"/>
          <a:ext cx="889000" cy="7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160147</xdr:rowOff>
    </xdr:from>
    <xdr:to>
      <xdr:col>81</xdr:col>
      <xdr:colOff>101600</xdr:colOff>
      <xdr:row>38</xdr:row>
      <xdr:rowOff>90297</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106824</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125984</xdr:rowOff>
    </xdr:from>
    <xdr:to>
      <xdr:col>76</xdr:col>
      <xdr:colOff>114300</xdr:colOff>
      <xdr:row>38</xdr:row>
      <xdr:rowOff>137033</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3703300" y="6641084"/>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169672</xdr:rowOff>
    </xdr:from>
    <xdr:to>
      <xdr:col>76</xdr:col>
      <xdr:colOff>165100</xdr:colOff>
      <xdr:row>38</xdr:row>
      <xdr:rowOff>99822</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51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116349</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3017" y="6288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137033</xdr:rowOff>
    </xdr:from>
    <xdr:to>
      <xdr:col>71</xdr:col>
      <xdr:colOff>177800</xdr:colOff>
      <xdr:row>39</xdr:row>
      <xdr:rowOff>17018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flipV="1">
          <a:off x="12814300" y="6652133"/>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163005</xdr:rowOff>
    </xdr:from>
    <xdr:to>
      <xdr:col>72</xdr:col>
      <xdr:colOff>38100</xdr:colOff>
      <xdr:row>38</xdr:row>
      <xdr:rowOff>93155</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50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109681</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4017" y="6281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81090</xdr:rowOff>
    </xdr:from>
    <xdr:to>
      <xdr:col>67</xdr:col>
      <xdr:colOff>101600</xdr:colOff>
      <xdr:row>38</xdr:row>
      <xdr:rowOff>11240</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4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27767</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19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122428</xdr:rowOff>
    </xdr:from>
    <xdr:to>
      <xdr:col>85</xdr:col>
      <xdr:colOff>177800</xdr:colOff>
      <xdr:row>39</xdr:row>
      <xdr:rowOff>52578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63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37355</xdr:rowOff>
    </xdr:from>
    <xdr:ext cx="378565"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552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147383</xdr:rowOff>
    </xdr:from>
    <xdr:to>
      <xdr:col>81</xdr:col>
      <xdr:colOff>101600</xdr:colOff>
      <xdr:row>39</xdr:row>
      <xdr:rowOff>77533</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66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68660</xdr:rowOff>
    </xdr:from>
    <xdr:ext cx="313932"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24333" y="67552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75184</xdr:rowOff>
    </xdr:from>
    <xdr:to>
      <xdr:col>76</xdr:col>
      <xdr:colOff>165100</xdr:colOff>
      <xdr:row>39</xdr:row>
      <xdr:rowOff>5334</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5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167911</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03017" y="6683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86233</xdr:rowOff>
    </xdr:from>
    <xdr:to>
      <xdr:col>72</xdr:col>
      <xdr:colOff>38100</xdr:colOff>
      <xdr:row>39</xdr:row>
      <xdr:rowOff>16383</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60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7510</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14017" y="6694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137668</xdr:rowOff>
    </xdr:from>
    <xdr:to>
      <xdr:col>67</xdr:col>
      <xdr:colOff>101600</xdr:colOff>
      <xdr:row>39</xdr:row>
      <xdr:rowOff>67818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65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58945</xdr:rowOff>
    </xdr:from>
    <xdr:ext cx="378565"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25017" y="6745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7150</xdr:rowOff>
    </xdr:from>
    <xdr:to>
      <xdr:col>85</xdr:col>
      <xdr:colOff>126364</xdr:colOff>
      <xdr:row>79</xdr:row>
      <xdr:rowOff>90856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80100"/>
          <a:ext cx="1269" cy="145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94683</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63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90856</xdr:rowOff>
    </xdr:from>
    <xdr:to>
      <xdr:col>86</xdr:col>
      <xdr:colOff>25400</xdr:colOff>
      <xdr:row>79</xdr:row>
      <xdr:rowOff>90856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63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125277</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7150</xdr:rowOff>
    </xdr:from>
    <xdr:to>
      <xdr:col>86</xdr:col>
      <xdr:colOff>25400</xdr:colOff>
      <xdr:row>71</xdr:row>
      <xdr:rowOff>7150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71958</xdr:rowOff>
    </xdr:from>
    <xdr:to>
      <xdr:col>85</xdr:col>
      <xdr:colOff>127000</xdr:colOff>
      <xdr:row>74</xdr:row>
      <xdr:rowOff>121259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2759258"/>
          <a:ext cx="838200" cy="4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8462</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67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30035</xdr:rowOff>
    </xdr:from>
    <xdr:to>
      <xdr:col>85</xdr:col>
      <xdr:colOff>177800</xdr:colOff>
      <xdr:row>75</xdr:row>
      <xdr:rowOff>131635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8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97066</xdr:rowOff>
    </xdr:from>
    <xdr:to>
      <xdr:col>81</xdr:col>
      <xdr:colOff>50800</xdr:colOff>
      <xdr:row>74</xdr:row>
      <xdr:rowOff>71958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2612916"/>
          <a:ext cx="889000" cy="14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166129</xdr:rowOff>
    </xdr:from>
    <xdr:to>
      <xdr:col>81</xdr:col>
      <xdr:colOff>101600</xdr:colOff>
      <xdr:row>75</xdr:row>
      <xdr:rowOff>96279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87406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4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97066</xdr:rowOff>
    </xdr:from>
    <xdr:to>
      <xdr:col>76</xdr:col>
      <xdr:colOff>114300</xdr:colOff>
      <xdr:row>73</xdr:row>
      <xdr:rowOff>168961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612916"/>
          <a:ext cx="889000" cy="7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22949</xdr:rowOff>
    </xdr:from>
    <xdr:to>
      <xdr:col>76</xdr:col>
      <xdr:colOff>165100</xdr:colOff>
      <xdr:row>75</xdr:row>
      <xdr:rowOff>124549</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115676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97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70396</xdr:rowOff>
    </xdr:from>
    <xdr:to>
      <xdr:col>71</xdr:col>
      <xdr:colOff>177800</xdr:colOff>
      <xdr:row>73</xdr:row>
      <xdr:rowOff>168961</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2586246"/>
          <a:ext cx="889000" cy="9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168453</xdr:rowOff>
    </xdr:from>
    <xdr:to>
      <xdr:col>72</xdr:col>
      <xdr:colOff>38100</xdr:colOff>
      <xdr:row>75</xdr:row>
      <xdr:rowOff>98603</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89730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94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88595</xdr:rowOff>
    </xdr:from>
    <xdr:to>
      <xdr:col>67</xdr:col>
      <xdr:colOff>101600</xdr:colOff>
      <xdr:row>76</xdr:row>
      <xdr:rowOff>18746</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9872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4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70459</xdr:rowOff>
    </xdr:from>
    <xdr:to>
      <xdr:col>85</xdr:col>
      <xdr:colOff>177800</xdr:colOff>
      <xdr:row>75</xdr:row>
      <xdr:rowOff>609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75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93336</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6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21158</xdr:rowOff>
    </xdr:from>
    <xdr:to>
      <xdr:col>81</xdr:col>
      <xdr:colOff>101600</xdr:colOff>
      <xdr:row>74</xdr:row>
      <xdr:rowOff>122758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70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139285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48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46266</xdr:rowOff>
    </xdr:from>
    <xdr:to>
      <xdr:col>76</xdr:col>
      <xdr:colOff>165100</xdr:colOff>
      <xdr:row>73</xdr:row>
      <xdr:rowOff>147866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5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164393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33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118161</xdr:rowOff>
    </xdr:from>
    <xdr:to>
      <xdr:col>72</xdr:col>
      <xdr:colOff>38100</xdr:colOff>
      <xdr:row>74</xdr:row>
      <xdr:rowOff>48311</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6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64838</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40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19596</xdr:rowOff>
    </xdr:from>
    <xdr:to>
      <xdr:col>67</xdr:col>
      <xdr:colOff>101600</xdr:colOff>
      <xdr:row>73</xdr:row>
      <xdr:rowOff>121196</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53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137723</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31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11136</xdr:rowOff>
    </xdr:from>
    <xdr:to>
      <xdr:col>85</xdr:col>
      <xdr:colOff>126364</xdr:colOff>
      <xdr:row>98</xdr:row>
      <xdr:rowOff>67690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613086"/>
          <a:ext cx="1269" cy="1256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71517</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687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67690</xdr:rowOff>
    </xdr:from>
    <xdr:to>
      <xdr:col>86</xdr:col>
      <xdr:colOff>25400</xdr:colOff>
      <xdr:row>98</xdr:row>
      <xdr:rowOff>67690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686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129263</xdr:rowOff>
    </xdr:from>
    <xdr:ext cx="534377"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38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11136</xdr:rowOff>
    </xdr:from>
    <xdr:to>
      <xdr:col>86</xdr:col>
      <xdr:colOff>25400</xdr:colOff>
      <xdr:row>91</xdr:row>
      <xdr:rowOff>11136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61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84058</xdr:rowOff>
    </xdr:from>
    <xdr:to>
      <xdr:col>85</xdr:col>
      <xdr:colOff>127000</xdr:colOff>
      <xdr:row>94</xdr:row>
      <xdr:rowOff>104084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5481300" y="16200358"/>
          <a:ext cx="838200" cy="2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170152</xdr:rowOff>
    </xdr:from>
    <xdr:ext cx="469744"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457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20275</xdr:rowOff>
    </xdr:from>
    <xdr:to>
      <xdr:col>85</xdr:col>
      <xdr:colOff>177800</xdr:colOff>
      <xdr:row>96</xdr:row>
      <xdr:rowOff>121875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4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19411</xdr:rowOff>
    </xdr:from>
    <xdr:to>
      <xdr:col>81</xdr:col>
      <xdr:colOff>50800</xdr:colOff>
      <xdr:row>94</xdr:row>
      <xdr:rowOff>104084</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4592300" y="15964261"/>
          <a:ext cx="889000" cy="25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4821</xdr:rowOff>
    </xdr:from>
    <xdr:to>
      <xdr:col>81</xdr:col>
      <xdr:colOff>101600</xdr:colOff>
      <xdr:row>96</xdr:row>
      <xdr:rowOff>106421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46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97548</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46428" y="16556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122417</xdr:rowOff>
    </xdr:from>
    <xdr:to>
      <xdr:col>76</xdr:col>
      <xdr:colOff>114300</xdr:colOff>
      <xdr:row>93</xdr:row>
      <xdr:rowOff>19411</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3703300" y="15895817"/>
          <a:ext cx="889000" cy="6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157846</xdr:rowOff>
    </xdr:from>
    <xdr:to>
      <xdr:col>76</xdr:col>
      <xdr:colOff>165100</xdr:colOff>
      <xdr:row>96</xdr:row>
      <xdr:rowOff>87996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79123</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57428" y="16538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122417</xdr:rowOff>
    </xdr:from>
    <xdr:to>
      <xdr:col>71</xdr:col>
      <xdr:colOff>177800</xdr:colOff>
      <xdr:row>96</xdr:row>
      <xdr:rowOff>158125</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5895817"/>
          <a:ext cx="889000" cy="72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67915</xdr:rowOff>
    </xdr:from>
    <xdr:to>
      <xdr:col>72</xdr:col>
      <xdr:colOff>38100</xdr:colOff>
      <xdr:row>95</xdr:row>
      <xdr:rowOff>169515</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3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160642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44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79344</xdr:rowOff>
    </xdr:from>
    <xdr:to>
      <xdr:col>67</xdr:col>
      <xdr:colOff>101600</xdr:colOff>
      <xdr:row>98</xdr:row>
      <xdr:rowOff>9494</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7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621</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80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33258</xdr:rowOff>
    </xdr:from>
    <xdr:to>
      <xdr:col>85</xdr:col>
      <xdr:colOff>177800</xdr:colOff>
      <xdr:row>94</xdr:row>
      <xdr:rowOff>134858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14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56135</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00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53284</xdr:rowOff>
    </xdr:from>
    <xdr:to>
      <xdr:col>81</xdr:col>
      <xdr:colOff>101600</xdr:colOff>
      <xdr:row>94</xdr:row>
      <xdr:rowOff>154884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16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171411</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594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140061</xdr:rowOff>
    </xdr:from>
    <xdr:to>
      <xdr:col>76</xdr:col>
      <xdr:colOff>165100</xdr:colOff>
      <xdr:row>93</xdr:row>
      <xdr:rowOff>70211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591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86738</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568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71617</xdr:rowOff>
    </xdr:from>
    <xdr:to>
      <xdr:col>72</xdr:col>
      <xdr:colOff>38100</xdr:colOff>
      <xdr:row>93</xdr:row>
      <xdr:rowOff>1767</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584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18294</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562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107325</xdr:rowOff>
    </xdr:from>
    <xdr:to>
      <xdr:col>67</xdr:col>
      <xdr:colOff>101600</xdr:colOff>
      <xdr:row>97</xdr:row>
      <xdr:rowOff>37475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56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54002</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79428" y="16341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142901</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457851"/>
          <a:ext cx="1269" cy="1196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89578</xdr:rowOff>
    </xdr:from>
    <xdr:ext cx="469744"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142901</xdr:rowOff>
    </xdr:from>
    <xdr:to>
      <xdr:col>116</xdr:col>
      <xdr:colOff>152400</xdr:colOff>
      <xdr:row>31</xdr:row>
      <xdr:rowOff>142901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22428</xdr:rowOff>
    </xdr:from>
    <xdr:to>
      <xdr:col>116</xdr:col>
      <xdr:colOff>63500</xdr:colOff>
      <xdr:row>36</xdr:row>
      <xdr:rowOff>20371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1323300" y="6023178"/>
          <a:ext cx="838200" cy="16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169968</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170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20091</xdr:rowOff>
    </xdr:from>
    <xdr:to>
      <xdr:col>116</xdr:col>
      <xdr:colOff>114300</xdr:colOff>
      <xdr:row>36</xdr:row>
      <xdr:rowOff>121691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1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82321</xdr:rowOff>
    </xdr:from>
    <xdr:to>
      <xdr:col>111</xdr:col>
      <xdr:colOff>177800</xdr:colOff>
      <xdr:row>36</xdr:row>
      <xdr:rowOff>20371</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5740171"/>
          <a:ext cx="889000" cy="4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57124</xdr:rowOff>
    </xdr:from>
    <xdr:to>
      <xdr:col>112</xdr:col>
      <xdr:colOff>38100</xdr:colOff>
      <xdr:row>36</xdr:row>
      <xdr:rowOff>158724</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2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149851</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32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82321</xdr:rowOff>
    </xdr:from>
    <xdr:to>
      <xdr:col>107</xdr:col>
      <xdr:colOff>50800</xdr:colOff>
      <xdr:row>34</xdr:row>
      <xdr:rowOff>125298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9545300" y="5740171"/>
          <a:ext cx="889000" cy="21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7290</xdr:rowOff>
    </xdr:from>
    <xdr:to>
      <xdr:col>107</xdr:col>
      <xdr:colOff>101600</xdr:colOff>
      <xdr:row>36</xdr:row>
      <xdr:rowOff>108890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1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100017</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27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125298</xdr:rowOff>
    </xdr:from>
    <xdr:to>
      <xdr:col>102</xdr:col>
      <xdr:colOff>114300</xdr:colOff>
      <xdr:row>35</xdr:row>
      <xdr:rowOff>90551</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8656300" y="5954598"/>
          <a:ext cx="889000" cy="1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72898</xdr:rowOff>
    </xdr:from>
    <xdr:to>
      <xdr:col>102</xdr:col>
      <xdr:colOff>165100</xdr:colOff>
      <xdr:row>37</xdr:row>
      <xdr:rowOff>3048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24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165625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33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xdr:rowOff>
    </xdr:from>
    <xdr:to>
      <xdr:col>98</xdr:col>
      <xdr:colOff>38100</xdr:colOff>
      <xdr:row>36</xdr:row>
      <xdr:rowOff>111404</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102531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27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143078</xdr:rowOff>
    </xdr:from>
    <xdr:to>
      <xdr:col>116</xdr:col>
      <xdr:colOff>114300</xdr:colOff>
      <xdr:row>35</xdr:row>
      <xdr:rowOff>73228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597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165955</xdr:rowOff>
    </xdr:from>
    <xdr:ext cx="469744"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582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141021</xdr:rowOff>
    </xdr:from>
    <xdr:to>
      <xdr:col>112</xdr:col>
      <xdr:colOff>38100</xdr:colOff>
      <xdr:row>36</xdr:row>
      <xdr:rowOff>71171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14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87698</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88428" y="591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31521</xdr:rowOff>
    </xdr:from>
    <xdr:to>
      <xdr:col>107</xdr:col>
      <xdr:colOff>101600</xdr:colOff>
      <xdr:row>33</xdr:row>
      <xdr:rowOff>133121</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568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149648</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199428" y="546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74498</xdr:rowOff>
    </xdr:from>
    <xdr:to>
      <xdr:col>102</xdr:col>
      <xdr:colOff>165100</xdr:colOff>
      <xdr:row>35</xdr:row>
      <xdr:rowOff>4648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590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21175</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10428" y="567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39751</xdr:rowOff>
    </xdr:from>
    <xdr:to>
      <xdr:col>98</xdr:col>
      <xdr:colOff>38100</xdr:colOff>
      <xdr:row>35</xdr:row>
      <xdr:rowOff>141351</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04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157878</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21428" y="581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72339</xdr:rowOff>
    </xdr:from>
    <xdr:to>
      <xdr:col>116</xdr:col>
      <xdr:colOff>62864</xdr:colOff>
      <xdr:row>59</xdr:row>
      <xdr:rowOff>42240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9330639"/>
          <a:ext cx="1269" cy="82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46067</xdr:rowOff>
    </xdr:from>
    <xdr:ext cx="378565"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1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42240</xdr:rowOff>
    </xdr:from>
    <xdr:to>
      <xdr:col>116</xdr:col>
      <xdr:colOff>152400</xdr:colOff>
      <xdr:row>59</xdr:row>
      <xdr:rowOff>42240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5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19016</xdr:rowOff>
    </xdr:from>
    <xdr:ext cx="599010"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9105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72339</xdr:rowOff>
    </xdr:from>
    <xdr:to>
      <xdr:col>116</xdr:col>
      <xdr:colOff>152400</xdr:colOff>
      <xdr:row>54</xdr:row>
      <xdr:rowOff>72339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933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152654</xdr:rowOff>
    </xdr:from>
    <xdr:to>
      <xdr:col>116</xdr:col>
      <xdr:colOff>63500</xdr:colOff>
      <xdr:row>54</xdr:row>
      <xdr:rowOff>72339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9239504"/>
          <a:ext cx="838200" cy="9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116651</xdr:rowOff>
    </xdr:from>
    <xdr:ext cx="534377"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89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138224</xdr:rowOff>
    </xdr:from>
    <xdr:to>
      <xdr:col>116</xdr:col>
      <xdr:colOff>114300</xdr:colOff>
      <xdr:row>58</xdr:row>
      <xdr:rowOff>68374</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1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57945</xdr:rowOff>
    </xdr:from>
    <xdr:to>
      <xdr:col>111</xdr:col>
      <xdr:colOff>177800</xdr:colOff>
      <xdr:row>53</xdr:row>
      <xdr:rowOff>152654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9144795"/>
          <a:ext cx="889000" cy="9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122100</xdr:rowOff>
    </xdr:from>
    <xdr:to>
      <xdr:col>112</xdr:col>
      <xdr:colOff>38100</xdr:colOff>
      <xdr:row>58</xdr:row>
      <xdr:rowOff>52250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9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58</xdr:row>
      <xdr:rowOff>43377</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56111" y="998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8986</xdr:rowOff>
    </xdr:from>
    <xdr:to>
      <xdr:col>107</xdr:col>
      <xdr:colOff>50800</xdr:colOff>
      <xdr:row>53</xdr:row>
      <xdr:rowOff>57945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8924386"/>
          <a:ext cx="889000" cy="22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86538</xdr:rowOff>
    </xdr:from>
    <xdr:to>
      <xdr:col>107</xdr:col>
      <xdr:colOff>101600</xdr:colOff>
      <xdr:row>58</xdr:row>
      <xdr:rowOff>16688</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859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58</xdr:row>
      <xdr:rowOff>7815</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67111" y="995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83190</xdr:rowOff>
    </xdr:from>
    <xdr:to>
      <xdr:col>102</xdr:col>
      <xdr:colOff>114300</xdr:colOff>
      <xdr:row>52</xdr:row>
      <xdr:rowOff>8986</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8827140"/>
          <a:ext cx="889000" cy="9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37312</xdr:rowOff>
    </xdr:from>
    <xdr:to>
      <xdr:col>102</xdr:col>
      <xdr:colOff>165100</xdr:colOff>
      <xdr:row>57</xdr:row>
      <xdr:rowOff>138912</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0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130039</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278111" y="990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39964</xdr:rowOff>
    </xdr:from>
    <xdr:to>
      <xdr:col>98</xdr:col>
      <xdr:colOff>38100</xdr:colOff>
      <xdr:row>57</xdr:row>
      <xdr:rowOff>141564</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1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132691</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389111" y="990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21539</xdr:rowOff>
    </xdr:from>
    <xdr:to>
      <xdr:col>116</xdr:col>
      <xdr:colOff>114300</xdr:colOff>
      <xdr:row>54</xdr:row>
      <xdr:rowOff>123139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27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146016</xdr:rowOff>
    </xdr:from>
    <xdr:ext cx="599010"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232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101854</xdr:rowOff>
    </xdr:from>
    <xdr:to>
      <xdr:col>112</xdr:col>
      <xdr:colOff>38100</xdr:colOff>
      <xdr:row>54</xdr:row>
      <xdr:rowOff>32004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18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52</xdr:row>
      <xdr:rowOff>48531</xdr:rowOff>
    </xdr:from>
    <xdr:ext cx="59901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23795" y="8963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7145</xdr:rowOff>
    </xdr:from>
    <xdr:to>
      <xdr:col>107</xdr:col>
      <xdr:colOff>101600</xdr:colOff>
      <xdr:row>53</xdr:row>
      <xdr:rowOff>108745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09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51</xdr:row>
      <xdr:rowOff>125272</xdr:rowOff>
    </xdr:from>
    <xdr:ext cx="59901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34795" y="886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129636</xdr:rowOff>
    </xdr:from>
    <xdr:to>
      <xdr:col>102</xdr:col>
      <xdr:colOff>165100</xdr:colOff>
      <xdr:row>52</xdr:row>
      <xdr:rowOff>59786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88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50</xdr:row>
      <xdr:rowOff>76313</xdr:rowOff>
    </xdr:from>
    <xdr:ext cx="59901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245795" y="8648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32390</xdr:rowOff>
    </xdr:from>
    <xdr:to>
      <xdr:col>98</xdr:col>
      <xdr:colOff>38100</xdr:colOff>
      <xdr:row>51</xdr:row>
      <xdr:rowOff>133990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877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49</xdr:row>
      <xdr:rowOff>150517</xdr:rowOff>
    </xdr:from>
    <xdr:ext cx="599010"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356795" y="855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122189</xdr:rowOff>
    </xdr:from>
    <xdr:to>
      <xdr:col>116</xdr:col>
      <xdr:colOff>62864</xdr:colOff>
      <xdr:row>79</xdr:row>
      <xdr:rowOff>45014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23689"/>
          <a:ext cx="1269" cy="146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48841</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9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45014</xdr:rowOff>
    </xdr:from>
    <xdr:to>
      <xdr:col>116</xdr:col>
      <xdr:colOff>152400</xdr:colOff>
      <xdr:row>79</xdr:row>
      <xdr:rowOff>45014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8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68866</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89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122189</xdr:rowOff>
    </xdr:from>
    <xdr:to>
      <xdr:col>116</xdr:col>
      <xdr:colOff>152400</xdr:colOff>
      <xdr:row>70</xdr:row>
      <xdr:rowOff>122189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2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162697</xdr:rowOff>
    </xdr:from>
    <xdr:to>
      <xdr:col>116</xdr:col>
      <xdr:colOff>63500</xdr:colOff>
      <xdr:row>75</xdr:row>
      <xdr:rowOff>162880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3021447"/>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123792</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82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145364</xdr:rowOff>
    </xdr:from>
    <xdr:to>
      <xdr:col>116</xdr:col>
      <xdr:colOff>114300</xdr:colOff>
      <xdr:row>76</xdr:row>
      <xdr:rowOff>75515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041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162697</xdr:rowOff>
    </xdr:from>
    <xdr:to>
      <xdr:col>111</xdr:col>
      <xdr:colOff>177800</xdr:colOff>
      <xdr:row>76</xdr:row>
      <xdr:rowOff>79761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021447"/>
          <a:ext cx="889000" cy="8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34539</xdr:rowOff>
    </xdr:from>
    <xdr:to>
      <xdr:col>112</xdr:col>
      <xdr:colOff>38100</xdr:colOff>
      <xdr:row>76</xdr:row>
      <xdr:rowOff>136139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6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127266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5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79761</xdr:rowOff>
    </xdr:from>
    <xdr:to>
      <xdr:col>107</xdr:col>
      <xdr:colOff>50800</xdr:colOff>
      <xdr:row>76</xdr:row>
      <xdr:rowOff>102941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109961"/>
          <a:ext cx="889000" cy="2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77653</xdr:rowOff>
    </xdr:from>
    <xdr:to>
      <xdr:col>107</xdr:col>
      <xdr:colOff>101600</xdr:colOff>
      <xdr:row>77</xdr:row>
      <xdr:rowOff>7803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170380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20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102941</xdr:rowOff>
    </xdr:from>
    <xdr:to>
      <xdr:col>102</xdr:col>
      <xdr:colOff>114300</xdr:colOff>
      <xdr:row>77</xdr:row>
      <xdr:rowOff>23709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133141"/>
          <a:ext cx="889000" cy="9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107051</xdr:rowOff>
    </xdr:from>
    <xdr:to>
      <xdr:col>102</xdr:col>
      <xdr:colOff>165100</xdr:colOff>
      <xdr:row>77</xdr:row>
      <xdr:rowOff>37201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3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28328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22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156383</xdr:rowOff>
    </xdr:from>
    <xdr:to>
      <xdr:col>98</xdr:col>
      <xdr:colOff>38100</xdr:colOff>
      <xdr:row>77</xdr:row>
      <xdr:rowOff>86533</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77660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27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112080</xdr:rowOff>
    </xdr:from>
    <xdr:to>
      <xdr:col>116</xdr:col>
      <xdr:colOff>114300</xdr:colOff>
      <xdr:row>76</xdr:row>
      <xdr:rowOff>42230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97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134957</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82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111897</xdr:rowOff>
    </xdr:from>
    <xdr:to>
      <xdr:col>112</xdr:col>
      <xdr:colOff>38100</xdr:colOff>
      <xdr:row>76</xdr:row>
      <xdr:rowOff>42047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97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58574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74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28961</xdr:rowOff>
    </xdr:from>
    <xdr:to>
      <xdr:col>107</xdr:col>
      <xdr:colOff>101600</xdr:colOff>
      <xdr:row>76</xdr:row>
      <xdr:rowOff>130561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05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147088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83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52141</xdr:rowOff>
    </xdr:from>
    <xdr:to>
      <xdr:col>102</xdr:col>
      <xdr:colOff>165100</xdr:colOff>
      <xdr:row>76</xdr:row>
      <xdr:rowOff>153741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08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170268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85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144359</xdr:rowOff>
    </xdr:from>
    <xdr:to>
      <xdr:col>98</xdr:col>
      <xdr:colOff>38100</xdr:colOff>
      <xdr:row>77</xdr:row>
      <xdr:rowOff>74509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17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91036</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94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・住民一人当たりの歳出決算総額は、令和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年度決算額と比較すると、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851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円減少の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692,340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円となっている。これには、商工金融資金の減等に伴う貸付金の減や、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スポーツ振興費の減や新型コロナウィルス対策関連経費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の減等による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の減が影響している。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・類似団体平均と比較して特徴的なのは、人件費は低い水準にあり、物件費が高い水準にあることである。これは、退職手当の段階的引き下げ（Ｈ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で段階的に実施し、平均で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水準引き下げ）の取組みや、業務のアウトソーシングによる民間活用の推進により、職員人件費等から委託料（物件費）へシフトしていること等による影響である。なお、人件費と物件費の合計に係る住民一人当たりのコストは、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年度決算では類似団体平均より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5,546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円低い。</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類似団体平均と比較して高い水準にある貸付金に関しては、本市において、中小企業者や開業を計画する者を対象に長期・低利の事業資金を利用できる商工金融資金制度を設けていることが要因である。ま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に関しては、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スポーツ振興費の減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新型コロナウィルス対策関連経費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の減により令和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年度と比較する一人当たりのコストは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9,875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円の減となっている。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・義務的経費は、住民一人当たりのコストは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346,125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5,104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円下回っている、公債費は類似団体平均を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3,439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円上回っている。今後の公債費の見込みとしては、市債発行額の抑制による市債残高縮減の効果等により、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億円台～</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台で推移すると見込んでおり、義務的経費全体でも、さらなる増加が見込まれている。義務的経費の増嵩は、財政運営の硬直化を招き、他の必要な施策の推進を阻害する要因にもなるため、引き続き、適切な定員管理による人件費の抑制や市債発行額の抑制による中長期的な公債費の縮減を図ることなどにより、柔軟な財政構造の維持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1,608,140
1,556,412
343.47
1,131,768,029
1,113,379,745
9,444,963
470,514,285
1,076,385,624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58.8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15603</xdr:rowOff>
    </xdr:from>
    <xdr:to>
      <xdr:col>24</xdr:col>
      <xdr:colOff>62865</xdr:colOff>
      <xdr:row>39</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30553"/>
          <a:ext cx="127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63517</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59690</xdr:rowOff>
    </xdr:from>
    <xdr:to>
      <xdr:col>24</xdr:col>
      <xdr:colOff>152400</xdr:colOff>
      <xdr:row>39</xdr:row>
      <xdr:rowOff>59690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4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133730</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0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15603</xdr:rowOff>
    </xdr:from>
    <xdr:to>
      <xdr:col>24</xdr:col>
      <xdr:colOff>152400</xdr:colOff>
      <xdr:row>31</xdr:row>
      <xdr:rowOff>15603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30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5806</xdr:rowOff>
    </xdr:from>
    <xdr:to>
      <xdr:col>24</xdr:col>
      <xdr:colOff>63500</xdr:colOff>
      <xdr:row>36</xdr:row>
      <xdr:rowOff>89081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178006"/>
          <a:ext cx="8382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165661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94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5806</xdr:rowOff>
    </xdr:from>
    <xdr:to>
      <xdr:col>19</xdr:col>
      <xdr:colOff>177800</xdr:colOff>
      <xdr:row>36</xdr:row>
      <xdr:rowOff>121739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178006"/>
          <a:ext cx="889000" cy="11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160746</xdr:rowOff>
    </xdr:from>
    <xdr:to>
      <xdr:col>20</xdr:col>
      <xdr:colOff>38100</xdr:colOff>
      <xdr:row>36</xdr:row>
      <xdr:rowOff>90896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82023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5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121739</xdr:rowOff>
    </xdr:from>
    <xdr:to>
      <xdr:col>15</xdr:col>
      <xdr:colOff>50800</xdr:colOff>
      <xdr:row>36</xdr:row>
      <xdr:rowOff>133169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29393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12156</xdr:rowOff>
    </xdr:from>
    <xdr:to>
      <xdr:col>15</xdr:col>
      <xdr:colOff>101600</xdr:colOff>
      <xdr:row>36</xdr:row>
      <xdr:rowOff>113756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130283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111942</xdr:rowOff>
    </xdr:from>
    <xdr:to>
      <xdr:col>10</xdr:col>
      <xdr:colOff>114300</xdr:colOff>
      <xdr:row>36</xdr:row>
      <xdr:rowOff>133169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284142"/>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23586</xdr:rowOff>
    </xdr:from>
    <xdr:to>
      <xdr:col>10</xdr:col>
      <xdr:colOff>165100</xdr:colOff>
      <xdr:row>36</xdr:row>
      <xdr:rowOff>125186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141713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7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31750</xdr:rowOff>
    </xdr:from>
    <xdr:to>
      <xdr:col>6</xdr:col>
      <xdr:colOff>38100</xdr:colOff>
      <xdr:row>36</xdr:row>
      <xdr:rowOff>133350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149877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38281</xdr:rowOff>
    </xdr:from>
    <xdr:to>
      <xdr:col>24</xdr:col>
      <xdr:colOff>114300</xdr:colOff>
      <xdr:row>36</xdr:row>
      <xdr:rowOff>139881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1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16708</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1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126456</xdr:rowOff>
    </xdr:from>
    <xdr:to>
      <xdr:col>20</xdr:col>
      <xdr:colOff>38100</xdr:colOff>
      <xdr:row>36</xdr:row>
      <xdr:rowOff>56606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2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73133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90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70939</xdr:rowOff>
    </xdr:from>
    <xdr:to>
      <xdr:col>15</xdr:col>
      <xdr:colOff>101600</xdr:colOff>
      <xdr:row>37</xdr:row>
      <xdr:rowOff>1089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4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163666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33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82369</xdr:rowOff>
    </xdr:from>
    <xdr:to>
      <xdr:col>10</xdr:col>
      <xdr:colOff>165100</xdr:colOff>
      <xdr:row>37</xdr:row>
      <xdr:rowOff>12519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5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3646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34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61142</xdr:rowOff>
    </xdr:from>
    <xdr:to>
      <xdr:col>6</xdr:col>
      <xdr:colOff>38100</xdr:colOff>
      <xdr:row>36</xdr:row>
      <xdr:rowOff>162742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3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153869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32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103899</xdr:rowOff>
    </xdr:from>
    <xdr:to>
      <xdr:col>24</xdr:col>
      <xdr:colOff>62865</xdr:colOff>
      <xdr:row>59</xdr:row>
      <xdr:rowOff>31090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533649"/>
          <a:ext cx="1270" cy="61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34917</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5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31090</xdr:rowOff>
    </xdr:from>
    <xdr:to>
      <xdr:col>24</xdr:col>
      <xdr:colOff>152400</xdr:colOff>
      <xdr:row>59</xdr:row>
      <xdr:rowOff>31090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50576</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3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103899</xdr:rowOff>
    </xdr:from>
    <xdr:to>
      <xdr:col>24</xdr:col>
      <xdr:colOff>152400</xdr:colOff>
      <xdr:row>55</xdr:row>
      <xdr:rowOff>103899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53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49771</xdr:rowOff>
    </xdr:from>
    <xdr:to>
      <xdr:col>24</xdr:col>
      <xdr:colOff>63500</xdr:colOff>
      <xdr:row>58</xdr:row>
      <xdr:rowOff>81788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993871"/>
          <a:ext cx="838200" cy="3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166641</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39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16764</xdr:rowOff>
    </xdr:from>
    <xdr:to>
      <xdr:col>24</xdr:col>
      <xdr:colOff>114300</xdr:colOff>
      <xdr:row>58</xdr:row>
      <xdr:rowOff>118364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6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81788</xdr:rowOff>
    </xdr:from>
    <xdr:to>
      <xdr:col>19</xdr:col>
      <xdr:colOff>177800</xdr:colOff>
      <xdr:row>58</xdr:row>
      <xdr:rowOff>116001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10025888"/>
          <a:ext cx="889000" cy="3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51956</xdr:rowOff>
    </xdr:from>
    <xdr:to>
      <xdr:col>20</xdr:col>
      <xdr:colOff>38100</xdr:colOff>
      <xdr:row>58</xdr:row>
      <xdr:rowOff>153556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144683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0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155549</xdr:rowOff>
    </xdr:from>
    <xdr:to>
      <xdr:col>15</xdr:col>
      <xdr:colOff>50800</xdr:colOff>
      <xdr:row>58</xdr:row>
      <xdr:rowOff>116001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928199"/>
          <a:ext cx="889000" cy="13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50050</xdr:rowOff>
    </xdr:from>
    <xdr:to>
      <xdr:col>15</xdr:col>
      <xdr:colOff>101600</xdr:colOff>
      <xdr:row>58</xdr:row>
      <xdr:rowOff>151650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168177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76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122021</xdr:rowOff>
    </xdr:from>
    <xdr:to>
      <xdr:col>10</xdr:col>
      <xdr:colOff>114300</xdr:colOff>
      <xdr:row>57</xdr:row>
      <xdr:rowOff>155549</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865971"/>
          <a:ext cx="889000" cy="106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27254</xdr:rowOff>
    </xdr:from>
    <xdr:to>
      <xdr:col>10</xdr:col>
      <xdr:colOff>165100</xdr:colOff>
      <xdr:row>58</xdr:row>
      <xdr:rowOff>128854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119981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06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63462</xdr:rowOff>
    </xdr:from>
    <xdr:to>
      <xdr:col>6</xdr:col>
      <xdr:colOff>38100</xdr:colOff>
      <xdr:row>51</xdr:row>
      <xdr:rowOff>165062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10139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58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170421</xdr:rowOff>
    </xdr:from>
    <xdr:to>
      <xdr:col>24</xdr:col>
      <xdr:colOff>114300</xdr:colOff>
      <xdr:row>58</xdr:row>
      <xdr:rowOff>100571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4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21848</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9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30988</xdr:rowOff>
    </xdr:from>
    <xdr:to>
      <xdr:col>20</xdr:col>
      <xdr:colOff>38100</xdr:colOff>
      <xdr:row>58</xdr:row>
      <xdr:rowOff>132588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7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149115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75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65201</xdr:rowOff>
    </xdr:from>
    <xdr:to>
      <xdr:col>15</xdr:col>
      <xdr:colOff>101600</xdr:colOff>
      <xdr:row>58</xdr:row>
      <xdr:rowOff>166801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00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157928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10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104749</xdr:rowOff>
    </xdr:from>
    <xdr:to>
      <xdr:col>10</xdr:col>
      <xdr:colOff>165100</xdr:colOff>
      <xdr:row>58</xdr:row>
      <xdr:rowOff>34899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87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51426</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65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71221</xdr:rowOff>
    </xdr:from>
    <xdr:to>
      <xdr:col>6</xdr:col>
      <xdr:colOff>38100</xdr:colOff>
      <xdr:row>52</xdr:row>
      <xdr:rowOff>1371</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81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163948</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90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114493</xdr:rowOff>
    </xdr:from>
    <xdr:to>
      <xdr:col>24</xdr:col>
      <xdr:colOff>62865</xdr:colOff>
      <xdr:row>77</xdr:row>
      <xdr:rowOff>163863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15993"/>
          <a:ext cx="1270" cy="124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167690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36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163863</xdr:rowOff>
    </xdr:from>
    <xdr:to>
      <xdr:col>24</xdr:col>
      <xdr:colOff>152400</xdr:colOff>
      <xdr:row>77</xdr:row>
      <xdr:rowOff>163863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365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61170</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9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114493</xdr:rowOff>
    </xdr:from>
    <xdr:to>
      <xdr:col>24</xdr:col>
      <xdr:colOff>152400</xdr:colOff>
      <xdr:row>70</xdr:row>
      <xdr:rowOff>114493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1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39634</xdr:rowOff>
    </xdr:from>
    <xdr:to>
      <xdr:col>24</xdr:col>
      <xdr:colOff>63500</xdr:colOff>
      <xdr:row>75</xdr:row>
      <xdr:rowOff>143647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898384"/>
          <a:ext cx="838200" cy="10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147484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663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124607</xdr:rowOff>
    </xdr:from>
    <xdr:to>
      <xdr:col>24</xdr:col>
      <xdr:colOff>114300</xdr:colOff>
      <xdr:row>75</xdr:row>
      <xdr:rowOff>54757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8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97752</xdr:rowOff>
    </xdr:from>
    <xdr:to>
      <xdr:col>19</xdr:col>
      <xdr:colOff>177800</xdr:colOff>
      <xdr:row>75</xdr:row>
      <xdr:rowOff>143647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2956502"/>
          <a:ext cx="889000" cy="4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45169</xdr:rowOff>
    </xdr:from>
    <xdr:to>
      <xdr:col>20</xdr:col>
      <xdr:colOff>38100</xdr:colOff>
      <xdr:row>75</xdr:row>
      <xdr:rowOff>146769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163296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67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97752</xdr:rowOff>
    </xdr:from>
    <xdr:to>
      <xdr:col>15</xdr:col>
      <xdr:colOff>50800</xdr:colOff>
      <xdr:row>76</xdr:row>
      <xdr:rowOff>35192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956502"/>
          <a:ext cx="889000" cy="10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122961</xdr:rowOff>
    </xdr:from>
    <xdr:to>
      <xdr:col>15</xdr:col>
      <xdr:colOff>101600</xdr:colOff>
      <xdr:row>76</xdr:row>
      <xdr:rowOff>53111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44238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074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35192</xdr:rowOff>
    </xdr:from>
    <xdr:to>
      <xdr:col>10</xdr:col>
      <xdr:colOff>114300</xdr:colOff>
      <xdr:row>77</xdr:row>
      <xdr:rowOff>35596</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065392"/>
          <a:ext cx="889000" cy="17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101290</xdr:rowOff>
    </xdr:from>
    <xdr:to>
      <xdr:col>10</xdr:col>
      <xdr:colOff>165100</xdr:colOff>
      <xdr:row>76</xdr:row>
      <xdr:rowOff>31440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47967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73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130727</xdr:rowOff>
    </xdr:from>
    <xdr:to>
      <xdr:col>6</xdr:col>
      <xdr:colOff>38100</xdr:colOff>
      <xdr:row>77</xdr:row>
      <xdr:rowOff>60877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77403</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93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160284</xdr:rowOff>
    </xdr:from>
    <xdr:to>
      <xdr:col>24</xdr:col>
      <xdr:colOff>114300</xdr:colOff>
      <xdr:row>75</xdr:row>
      <xdr:rowOff>90434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84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138711</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82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92847</xdr:rowOff>
    </xdr:from>
    <xdr:to>
      <xdr:col>20</xdr:col>
      <xdr:colOff>38100</xdr:colOff>
      <xdr:row>76</xdr:row>
      <xdr:rowOff>22997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95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14124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044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46952</xdr:rowOff>
    </xdr:from>
    <xdr:to>
      <xdr:col>15</xdr:col>
      <xdr:colOff>101600</xdr:colOff>
      <xdr:row>75</xdr:row>
      <xdr:rowOff>148552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90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165079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680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155842</xdr:rowOff>
    </xdr:from>
    <xdr:to>
      <xdr:col>10</xdr:col>
      <xdr:colOff>165100</xdr:colOff>
      <xdr:row>76</xdr:row>
      <xdr:rowOff>85992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01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77119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107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156246</xdr:rowOff>
    </xdr:from>
    <xdr:to>
      <xdr:col>6</xdr:col>
      <xdr:colOff>38100</xdr:colOff>
      <xdr:row>77</xdr:row>
      <xdr:rowOff>86396</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18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77523</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27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4324</xdr:rowOff>
    </xdr:from>
    <xdr:to>
      <xdr:col>24</xdr:col>
      <xdr:colOff>62865</xdr:colOff>
      <xdr:row>97</xdr:row>
      <xdr:rowOff>152639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34824"/>
          <a:ext cx="1270" cy="1348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156466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8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152639</xdr:rowOff>
    </xdr:from>
    <xdr:to>
      <xdr:col>24</xdr:col>
      <xdr:colOff>152400</xdr:colOff>
      <xdr:row>97</xdr:row>
      <xdr:rowOff>152639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8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122451</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1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4324</xdr:rowOff>
    </xdr:from>
    <xdr:to>
      <xdr:col>24</xdr:col>
      <xdr:colOff>152400</xdr:colOff>
      <xdr:row>90</xdr:row>
      <xdr:rowOff>4324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34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31435</xdr:rowOff>
    </xdr:from>
    <xdr:to>
      <xdr:col>24</xdr:col>
      <xdr:colOff>63500</xdr:colOff>
      <xdr:row>96</xdr:row>
      <xdr:rowOff>94666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319185"/>
          <a:ext cx="838200" cy="23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144147</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088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121270</xdr:rowOff>
    </xdr:from>
    <xdr:to>
      <xdr:col>24</xdr:col>
      <xdr:colOff>114300</xdr:colOff>
      <xdr:row>95</xdr:row>
      <xdr:rowOff>51420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2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66411</xdr:rowOff>
    </xdr:from>
    <xdr:to>
      <xdr:col>19</xdr:col>
      <xdr:colOff>177800</xdr:colOff>
      <xdr:row>95</xdr:row>
      <xdr:rowOff>31435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182711"/>
          <a:ext cx="889000" cy="1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88032</xdr:rowOff>
    </xdr:from>
    <xdr:to>
      <xdr:col>20</xdr:col>
      <xdr:colOff>38100</xdr:colOff>
      <xdr:row>95</xdr:row>
      <xdr:rowOff>18182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20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34709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597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22977</xdr:rowOff>
    </xdr:from>
    <xdr:to>
      <xdr:col>15</xdr:col>
      <xdr:colOff>50800</xdr:colOff>
      <xdr:row>94</xdr:row>
      <xdr:rowOff>66411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139277"/>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144769</xdr:rowOff>
    </xdr:from>
    <xdr:to>
      <xdr:col>15</xdr:col>
      <xdr:colOff>101600</xdr:colOff>
      <xdr:row>92</xdr:row>
      <xdr:rowOff>74919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57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91446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552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22977</xdr:rowOff>
    </xdr:from>
    <xdr:to>
      <xdr:col>10</xdr:col>
      <xdr:colOff>114300</xdr:colOff>
      <xdr:row>96</xdr:row>
      <xdr:rowOff>153370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139277"/>
          <a:ext cx="889000" cy="47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40666</xdr:rowOff>
    </xdr:from>
    <xdr:to>
      <xdr:col>10</xdr:col>
      <xdr:colOff>165100</xdr:colOff>
      <xdr:row>92</xdr:row>
      <xdr:rowOff>142266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581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158793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558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71526</xdr:rowOff>
    </xdr:from>
    <xdr:to>
      <xdr:col>6</xdr:col>
      <xdr:colOff>38100</xdr:colOff>
      <xdr:row>97</xdr:row>
      <xdr:rowOff>1676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3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18203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0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43866</xdr:rowOff>
    </xdr:from>
    <xdr:to>
      <xdr:col>24</xdr:col>
      <xdr:colOff>114300</xdr:colOff>
      <xdr:row>96</xdr:row>
      <xdr:rowOff>145466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0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22293</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48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152085</xdr:rowOff>
    </xdr:from>
    <xdr:to>
      <xdr:col>20</xdr:col>
      <xdr:colOff>38100</xdr:colOff>
      <xdr:row>95</xdr:row>
      <xdr:rowOff>82235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26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73362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36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15611</xdr:rowOff>
    </xdr:from>
    <xdr:to>
      <xdr:col>15</xdr:col>
      <xdr:colOff>101600</xdr:colOff>
      <xdr:row>94</xdr:row>
      <xdr:rowOff>117211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13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108338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22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143627</xdr:rowOff>
    </xdr:from>
    <xdr:to>
      <xdr:col>10</xdr:col>
      <xdr:colOff>165100</xdr:colOff>
      <xdr:row>94</xdr:row>
      <xdr:rowOff>73777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08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64904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18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102570</xdr:rowOff>
    </xdr:from>
    <xdr:to>
      <xdr:col>6</xdr:col>
      <xdr:colOff>38100</xdr:colOff>
      <xdr:row>97</xdr:row>
      <xdr:rowOff>32720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6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23847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65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8527</xdr:rowOff>
    </xdr:from>
    <xdr:to>
      <xdr:col>54</xdr:col>
      <xdr:colOff>189865</xdr:colOff>
      <xdr:row>39</xdr:row>
      <xdr:rowOff>77107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23477"/>
          <a:ext cx="127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80934</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67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77107</xdr:rowOff>
    </xdr:from>
    <xdr:to>
      <xdr:col>55</xdr:col>
      <xdr:colOff>88900</xdr:colOff>
      <xdr:row>39</xdr:row>
      <xdr:rowOff>77107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6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126654</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9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8527</xdr:rowOff>
    </xdr:from>
    <xdr:to>
      <xdr:col>55</xdr:col>
      <xdr:colOff>88900</xdr:colOff>
      <xdr:row>31</xdr:row>
      <xdr:rowOff>8527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2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17235</xdr:rowOff>
    </xdr:from>
    <xdr:to>
      <xdr:col>55</xdr:col>
      <xdr:colOff>0</xdr:colOff>
      <xdr:row>39</xdr:row>
      <xdr:rowOff>17235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7037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41564</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137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18687</xdr:rowOff>
    </xdr:from>
    <xdr:to>
      <xdr:col>55</xdr:col>
      <xdr:colOff>50800</xdr:colOff>
      <xdr:row>37</xdr:row>
      <xdr:rowOff>120287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36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11793</xdr:rowOff>
    </xdr:from>
    <xdr:to>
      <xdr:col>50</xdr:col>
      <xdr:colOff>114300</xdr:colOff>
      <xdr:row>39</xdr:row>
      <xdr:rowOff>17235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698343"/>
          <a:ext cx="889000" cy="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31750</xdr:rowOff>
    </xdr:from>
    <xdr:to>
      <xdr:col>50</xdr:col>
      <xdr:colOff>165100</xdr:colOff>
      <xdr:row>37</xdr:row>
      <xdr:rowOff>133350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149877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150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7438</xdr:rowOff>
    </xdr:from>
    <xdr:to>
      <xdr:col>45</xdr:col>
      <xdr:colOff>177800</xdr:colOff>
      <xdr:row>39</xdr:row>
      <xdr:rowOff>11793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693988"/>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1270</xdr:rowOff>
    </xdr:from>
    <xdr:to>
      <xdr:col>46</xdr:col>
      <xdr:colOff>38100</xdr:colOff>
      <xdr:row>37</xdr:row>
      <xdr:rowOff>102870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119397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120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153307</xdr:rowOff>
    </xdr:from>
    <xdr:to>
      <xdr:col>41</xdr:col>
      <xdr:colOff>50800</xdr:colOff>
      <xdr:row>39</xdr:row>
      <xdr:rowOff>7438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496957"/>
          <a:ext cx="889000" cy="19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129177</xdr:rowOff>
    </xdr:from>
    <xdr:to>
      <xdr:col>41</xdr:col>
      <xdr:colOff>101600</xdr:colOff>
      <xdr:row>37</xdr:row>
      <xdr:rowOff>59327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3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75854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076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110672</xdr:rowOff>
    </xdr:from>
    <xdr:to>
      <xdr:col>36</xdr:col>
      <xdr:colOff>165100</xdr:colOff>
      <xdr:row>37</xdr:row>
      <xdr:rowOff>40822</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2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57349</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058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137885</xdr:rowOff>
    </xdr:from>
    <xdr:to>
      <xdr:col>55</xdr:col>
      <xdr:colOff>50800</xdr:colOff>
      <xdr:row>39</xdr:row>
      <xdr:rowOff>68035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5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52812</xdr:rowOff>
    </xdr:from>
    <xdr:ext cx="313932"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67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137885</xdr:rowOff>
    </xdr:from>
    <xdr:to>
      <xdr:col>50</xdr:col>
      <xdr:colOff>165100</xdr:colOff>
      <xdr:row>39</xdr:row>
      <xdr:rowOff>68035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5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59162</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82333" y="6745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132443</xdr:rowOff>
    </xdr:from>
    <xdr:to>
      <xdr:col>46</xdr:col>
      <xdr:colOff>38100</xdr:colOff>
      <xdr:row>39</xdr:row>
      <xdr:rowOff>62593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4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53720</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93333" y="67402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128088</xdr:rowOff>
    </xdr:from>
    <xdr:to>
      <xdr:col>41</xdr:col>
      <xdr:colOff>101600</xdr:colOff>
      <xdr:row>39</xdr:row>
      <xdr:rowOff>58238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4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49365</xdr:rowOff>
    </xdr:from>
    <xdr:ext cx="313932"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04333" y="67359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102507</xdr:rowOff>
    </xdr:from>
    <xdr:to>
      <xdr:col>36</xdr:col>
      <xdr:colOff>165100</xdr:colOff>
      <xdr:row>38</xdr:row>
      <xdr:rowOff>32657</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4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23784</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538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97663</xdr:rowOff>
    </xdr:from>
    <xdr:to>
      <xdr:col>54</xdr:col>
      <xdr:colOff>189865</xdr:colOff>
      <xdr:row>59</xdr:row>
      <xdr:rowOff>39624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70163"/>
          <a:ext cx="1270" cy="148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44340</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4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97663</xdr:rowOff>
    </xdr:from>
    <xdr:to>
      <xdr:col>55</xdr:col>
      <xdr:colOff>88900</xdr:colOff>
      <xdr:row>50</xdr:row>
      <xdr:rowOff>97663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7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10795</xdr:rowOff>
    </xdr:from>
    <xdr:to>
      <xdr:col>55</xdr:col>
      <xdr:colOff>0</xdr:colOff>
      <xdr:row>57</xdr:row>
      <xdr:rowOff>25781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783445"/>
          <a:ext cx="838200" cy="1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15257</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787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36830</xdr:rowOff>
    </xdr:from>
    <xdr:to>
      <xdr:col>55</xdr:col>
      <xdr:colOff>50800</xdr:colOff>
      <xdr:row>57</xdr:row>
      <xdr:rowOff>138430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80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4191</xdr:rowOff>
    </xdr:from>
    <xdr:to>
      <xdr:col>50</xdr:col>
      <xdr:colOff>114300</xdr:colOff>
      <xdr:row>57</xdr:row>
      <xdr:rowOff>25781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9776841"/>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40386</xdr:rowOff>
    </xdr:from>
    <xdr:to>
      <xdr:col>50</xdr:col>
      <xdr:colOff>165100</xdr:colOff>
      <xdr:row>57</xdr:row>
      <xdr:rowOff>141986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133113</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90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4191</xdr:rowOff>
    </xdr:from>
    <xdr:to>
      <xdr:col>45</xdr:col>
      <xdr:colOff>177800</xdr:colOff>
      <xdr:row>57</xdr:row>
      <xdr:rowOff>70866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776841"/>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51181</xdr:rowOff>
    </xdr:from>
    <xdr:to>
      <xdr:col>46</xdr:col>
      <xdr:colOff>38100</xdr:colOff>
      <xdr:row>57</xdr:row>
      <xdr:rowOff>152781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143908</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91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70866</xdr:rowOff>
    </xdr:from>
    <xdr:to>
      <xdr:col>41</xdr:col>
      <xdr:colOff>50800</xdr:colOff>
      <xdr:row>57</xdr:row>
      <xdr:rowOff>82296</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984351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52451</xdr:rowOff>
    </xdr:from>
    <xdr:to>
      <xdr:col>41</xdr:col>
      <xdr:colOff>101600</xdr:colOff>
      <xdr:row>57</xdr:row>
      <xdr:rowOff>154051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145178</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91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151274</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92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131445</xdr:rowOff>
    </xdr:from>
    <xdr:to>
      <xdr:col>55</xdr:col>
      <xdr:colOff>50800</xdr:colOff>
      <xdr:row>57</xdr:row>
      <xdr:rowOff>61595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73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154322</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58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146431</xdr:rowOff>
    </xdr:from>
    <xdr:to>
      <xdr:col>50</xdr:col>
      <xdr:colOff>165100</xdr:colOff>
      <xdr:row>57</xdr:row>
      <xdr:rowOff>76581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74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93108</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952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124841</xdr:rowOff>
    </xdr:from>
    <xdr:to>
      <xdr:col>46</xdr:col>
      <xdr:colOff>38100</xdr:colOff>
      <xdr:row>57</xdr:row>
      <xdr:rowOff>54991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72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71518</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950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20066</xdr:rowOff>
    </xdr:from>
    <xdr:to>
      <xdr:col>41</xdr:col>
      <xdr:colOff>101600</xdr:colOff>
      <xdr:row>57</xdr:row>
      <xdr:rowOff>121666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79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138193</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95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31496</xdr:rowOff>
    </xdr:from>
    <xdr:to>
      <xdr:col>36</xdr:col>
      <xdr:colOff>165100</xdr:colOff>
      <xdr:row>57</xdr:row>
      <xdr:rowOff>133096</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80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149623</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957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25598</xdr:rowOff>
    </xdr:from>
    <xdr:to>
      <xdr:col>54</xdr:col>
      <xdr:colOff>189865</xdr:colOff>
      <xdr:row>79</xdr:row>
      <xdr:rowOff>11326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712898"/>
          <a:ext cx="1270" cy="842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15153</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5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11326</xdr:rowOff>
    </xdr:from>
    <xdr:to>
      <xdr:col>55</xdr:col>
      <xdr:colOff>88900</xdr:colOff>
      <xdr:row>79</xdr:row>
      <xdr:rowOff>11326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5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143725</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488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74</xdr:row>
      <xdr:rowOff>25598</xdr:rowOff>
    </xdr:from>
    <xdr:to>
      <xdr:col>55</xdr:col>
      <xdr:colOff>88900</xdr:colOff>
      <xdr:row>74</xdr:row>
      <xdr:rowOff>25598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712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89461</xdr:rowOff>
    </xdr:from>
    <xdr:to>
      <xdr:col>55</xdr:col>
      <xdr:colOff>0</xdr:colOff>
      <xdr:row>74</xdr:row>
      <xdr:rowOff>25598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2605311"/>
          <a:ext cx="838200" cy="10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73849</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275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95422</xdr:rowOff>
    </xdr:from>
    <xdr:to>
      <xdr:col>55</xdr:col>
      <xdr:colOff>50800</xdr:colOff>
      <xdr:row>78</xdr:row>
      <xdr:rowOff>25572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3211</xdr:rowOff>
    </xdr:from>
    <xdr:to>
      <xdr:col>50</xdr:col>
      <xdr:colOff>114300</xdr:colOff>
      <xdr:row>73</xdr:row>
      <xdr:rowOff>89461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2519061"/>
          <a:ext cx="889000" cy="8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84062</xdr:rowOff>
    </xdr:from>
    <xdr:to>
      <xdr:col>50</xdr:col>
      <xdr:colOff>165100</xdr:colOff>
      <xdr:row>78</xdr:row>
      <xdr:rowOff>14212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5339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37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90315</xdr:rowOff>
    </xdr:from>
    <xdr:to>
      <xdr:col>45</xdr:col>
      <xdr:colOff>177800</xdr:colOff>
      <xdr:row>73</xdr:row>
      <xdr:rowOff>3211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2263265"/>
          <a:ext cx="889000" cy="25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36970</xdr:rowOff>
    </xdr:from>
    <xdr:to>
      <xdr:col>46</xdr:col>
      <xdr:colOff>38100</xdr:colOff>
      <xdr:row>77</xdr:row>
      <xdr:rowOff>138570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129697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33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8918</xdr:rowOff>
    </xdr:from>
    <xdr:to>
      <xdr:col>41</xdr:col>
      <xdr:colOff>50800</xdr:colOff>
      <xdr:row>71</xdr:row>
      <xdr:rowOff>90315</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2181868"/>
          <a:ext cx="889000" cy="8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126146</xdr:rowOff>
    </xdr:from>
    <xdr:to>
      <xdr:col>41</xdr:col>
      <xdr:colOff>101600</xdr:colOff>
      <xdr:row>77</xdr:row>
      <xdr:rowOff>56296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1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47423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24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146340</xdr:rowOff>
    </xdr:from>
    <xdr:to>
      <xdr:col>36</xdr:col>
      <xdr:colOff>165100</xdr:colOff>
      <xdr:row>77</xdr:row>
      <xdr:rowOff>76490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17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67617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26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146248</xdr:rowOff>
    </xdr:from>
    <xdr:to>
      <xdr:col>55</xdr:col>
      <xdr:colOff>50800</xdr:colOff>
      <xdr:row>74</xdr:row>
      <xdr:rowOff>76398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266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99275</xdr:rowOff>
    </xdr:from>
    <xdr:ext cx="599010"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615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38661</xdr:rowOff>
    </xdr:from>
    <xdr:to>
      <xdr:col>50</xdr:col>
      <xdr:colOff>165100</xdr:colOff>
      <xdr:row>73</xdr:row>
      <xdr:rowOff>140261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255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71</xdr:row>
      <xdr:rowOff>156788</xdr:rowOff>
    </xdr:from>
    <xdr:ext cx="59901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39795" y="1232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123861</xdr:rowOff>
    </xdr:from>
    <xdr:to>
      <xdr:col>46</xdr:col>
      <xdr:colOff>38100</xdr:colOff>
      <xdr:row>73</xdr:row>
      <xdr:rowOff>54011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246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71</xdr:row>
      <xdr:rowOff>70538</xdr:rowOff>
    </xdr:from>
    <xdr:ext cx="59901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50795" y="1224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39515</xdr:rowOff>
    </xdr:from>
    <xdr:to>
      <xdr:col>41</xdr:col>
      <xdr:colOff>101600</xdr:colOff>
      <xdr:row>71</xdr:row>
      <xdr:rowOff>141115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221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69</xdr:row>
      <xdr:rowOff>157642</xdr:rowOff>
    </xdr:from>
    <xdr:ext cx="599010"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61795" y="1198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129568</xdr:rowOff>
    </xdr:from>
    <xdr:to>
      <xdr:col>36</xdr:col>
      <xdr:colOff>165100</xdr:colOff>
      <xdr:row>71</xdr:row>
      <xdr:rowOff>59718</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21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76245</xdr:rowOff>
    </xdr:from>
    <xdr:ext cx="599010"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672795" y="11906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107147</xdr:rowOff>
    </xdr:from>
    <xdr:to>
      <xdr:col>54</xdr:col>
      <xdr:colOff>189865</xdr:colOff>
      <xdr:row>98</xdr:row>
      <xdr:rowOff>141621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09097"/>
          <a:ext cx="1270" cy="1234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145448</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4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141621</xdr:rowOff>
    </xdr:from>
    <xdr:to>
      <xdr:col>55</xdr:col>
      <xdr:colOff>88900</xdr:colOff>
      <xdr:row>98</xdr:row>
      <xdr:rowOff>141621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4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53824</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8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107147</xdr:rowOff>
    </xdr:from>
    <xdr:to>
      <xdr:col>55</xdr:col>
      <xdr:colOff>88900</xdr:colOff>
      <xdr:row>91</xdr:row>
      <xdr:rowOff>107147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09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123858</xdr:rowOff>
    </xdr:from>
    <xdr:to>
      <xdr:col>55</xdr:col>
      <xdr:colOff>0</xdr:colOff>
      <xdr:row>96</xdr:row>
      <xdr:rowOff>52535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411608"/>
          <a:ext cx="838200" cy="10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33893</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150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11016</xdr:rowOff>
    </xdr:from>
    <xdr:to>
      <xdr:col>55</xdr:col>
      <xdr:colOff>50800</xdr:colOff>
      <xdr:row>95</xdr:row>
      <xdr:rowOff>112616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29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123858</xdr:rowOff>
    </xdr:from>
    <xdr:to>
      <xdr:col>50</xdr:col>
      <xdr:colOff>114300</xdr:colOff>
      <xdr:row>95</xdr:row>
      <xdr:rowOff>145780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411608"/>
          <a:ext cx="889000" cy="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36185</xdr:rowOff>
    </xdr:from>
    <xdr:to>
      <xdr:col>50</xdr:col>
      <xdr:colOff>165100</xdr:colOff>
      <xdr:row>95</xdr:row>
      <xdr:rowOff>137785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32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154312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09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145780</xdr:rowOff>
    </xdr:from>
    <xdr:to>
      <xdr:col>45</xdr:col>
      <xdr:colOff>177800</xdr:colOff>
      <xdr:row>96</xdr:row>
      <xdr:rowOff>53152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433530"/>
          <a:ext cx="889000" cy="7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6970</xdr:rowOff>
    </xdr:from>
    <xdr:to>
      <xdr:col>46</xdr:col>
      <xdr:colOff>38100</xdr:colOff>
      <xdr:row>95</xdr:row>
      <xdr:rowOff>108570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125097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06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113846</xdr:rowOff>
    </xdr:from>
    <xdr:to>
      <xdr:col>41</xdr:col>
      <xdr:colOff>50800</xdr:colOff>
      <xdr:row>96</xdr:row>
      <xdr:rowOff>53152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401596"/>
          <a:ext cx="889000" cy="11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119830</xdr:rowOff>
    </xdr:from>
    <xdr:to>
      <xdr:col>41</xdr:col>
      <xdr:colOff>101600</xdr:colOff>
      <xdr:row>95</xdr:row>
      <xdr:rowOff>49980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66507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0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62748</xdr:rowOff>
    </xdr:from>
    <xdr:to>
      <xdr:col>36</xdr:col>
      <xdr:colOff>165100</xdr:colOff>
      <xdr:row>95</xdr:row>
      <xdr:rowOff>164348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9425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2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1735</xdr:rowOff>
    </xdr:from>
    <xdr:to>
      <xdr:col>55</xdr:col>
      <xdr:colOff>50800</xdr:colOff>
      <xdr:row>96</xdr:row>
      <xdr:rowOff>103335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4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151612</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43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73058</xdr:rowOff>
    </xdr:from>
    <xdr:to>
      <xdr:col>50</xdr:col>
      <xdr:colOff>165100</xdr:colOff>
      <xdr:row>96</xdr:row>
      <xdr:rowOff>3208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36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165785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45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94980</xdr:rowOff>
    </xdr:from>
    <xdr:to>
      <xdr:col>46</xdr:col>
      <xdr:colOff>38100</xdr:colOff>
      <xdr:row>96</xdr:row>
      <xdr:rowOff>25130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38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16257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47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2352</xdr:rowOff>
    </xdr:from>
    <xdr:to>
      <xdr:col>41</xdr:col>
      <xdr:colOff>101600</xdr:colOff>
      <xdr:row>96</xdr:row>
      <xdr:rowOff>103952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46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95079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55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63046</xdr:rowOff>
    </xdr:from>
    <xdr:to>
      <xdr:col>36</xdr:col>
      <xdr:colOff>165100</xdr:colOff>
      <xdr:row>95</xdr:row>
      <xdr:rowOff>164646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35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155773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44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142621</xdr:rowOff>
    </xdr:from>
    <xdr:to>
      <xdr:col>85</xdr:col>
      <xdr:colOff>126364</xdr:colOff>
      <xdr:row>38</xdr:row>
      <xdr:rowOff>143637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86121"/>
          <a:ext cx="1269"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147464</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6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143637</xdr:rowOff>
    </xdr:from>
    <xdr:to>
      <xdr:col>86</xdr:col>
      <xdr:colOff>25400</xdr:colOff>
      <xdr:row>38</xdr:row>
      <xdr:rowOff>143637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58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89298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6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142621</xdr:rowOff>
    </xdr:from>
    <xdr:to>
      <xdr:col>86</xdr:col>
      <xdr:colOff>25400</xdr:colOff>
      <xdr:row>30</xdr:row>
      <xdr:rowOff>142621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86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93980</xdr:rowOff>
    </xdr:from>
    <xdr:to>
      <xdr:col>85</xdr:col>
      <xdr:colOff>127000</xdr:colOff>
      <xdr:row>38</xdr:row>
      <xdr:rowOff>143637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437630"/>
          <a:ext cx="838200" cy="2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96156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5925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73279</xdr:rowOff>
    </xdr:from>
    <xdr:to>
      <xdr:col>85</xdr:col>
      <xdr:colOff>177800</xdr:colOff>
      <xdr:row>36</xdr:row>
      <xdr:rowOff>3429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7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93980</xdr:rowOff>
    </xdr:from>
    <xdr:to>
      <xdr:col>81</xdr:col>
      <xdr:colOff>50800</xdr:colOff>
      <xdr:row>39</xdr:row>
      <xdr:rowOff>82169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37630"/>
          <a:ext cx="889000" cy="3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142748</xdr:rowOff>
    </xdr:from>
    <xdr:to>
      <xdr:col>81</xdr:col>
      <xdr:colOff>101600</xdr:colOff>
      <xdr:row>36</xdr:row>
      <xdr:rowOff>72898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1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89425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591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82169</xdr:rowOff>
    </xdr:from>
    <xdr:to>
      <xdr:col>76</xdr:col>
      <xdr:colOff>114300</xdr:colOff>
      <xdr:row>39</xdr:row>
      <xdr:rowOff>92710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768719"/>
          <a:ext cx="889000" cy="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93472</xdr:rowOff>
    </xdr:from>
    <xdr:to>
      <xdr:col>76</xdr:col>
      <xdr:colOff>165100</xdr:colOff>
      <xdr:row>37</xdr:row>
      <xdr:rowOff>23622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40149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4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91694</xdr:rowOff>
    </xdr:from>
    <xdr:to>
      <xdr:col>71</xdr:col>
      <xdr:colOff>177800</xdr:colOff>
      <xdr:row>39</xdr:row>
      <xdr:rowOff>92710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778244"/>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63754</xdr:rowOff>
    </xdr:from>
    <xdr:to>
      <xdr:col>72</xdr:col>
      <xdr:colOff>38100</xdr:colOff>
      <xdr:row>36</xdr:row>
      <xdr:rowOff>165354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3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10431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1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86868</xdr:rowOff>
    </xdr:from>
    <xdr:to>
      <xdr:col>67</xdr:col>
      <xdr:colOff>101600</xdr:colOff>
      <xdr:row>37</xdr:row>
      <xdr:rowOff>17018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33545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03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92837</xdr:rowOff>
    </xdr:from>
    <xdr:to>
      <xdr:col>85</xdr:col>
      <xdr:colOff>177800</xdr:colOff>
      <xdr:row>39</xdr:row>
      <xdr:rowOff>22987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60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7764</xdr:rowOff>
    </xdr:from>
    <xdr:ext cx="469744"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2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43180</xdr:rowOff>
    </xdr:from>
    <xdr:to>
      <xdr:col>81</xdr:col>
      <xdr:colOff>101600</xdr:colOff>
      <xdr:row>37</xdr:row>
      <xdr:rowOff>144780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135907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47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31369</xdr:rowOff>
    </xdr:from>
    <xdr:to>
      <xdr:col>76</xdr:col>
      <xdr:colOff>165100</xdr:colOff>
      <xdr:row>39</xdr:row>
      <xdr:rowOff>132969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71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124096</xdr:rowOff>
    </xdr:from>
    <xdr:ext cx="469744"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57428" y="681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41910</xdr:rowOff>
    </xdr:from>
    <xdr:to>
      <xdr:col>72</xdr:col>
      <xdr:colOff>38100</xdr:colOff>
      <xdr:row>39</xdr:row>
      <xdr:rowOff>143510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134637</xdr:rowOff>
    </xdr:from>
    <xdr:ext cx="469744"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68428" y="682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40894</xdr:rowOff>
    </xdr:from>
    <xdr:to>
      <xdr:col>67</xdr:col>
      <xdr:colOff>101600</xdr:colOff>
      <xdr:row>39</xdr:row>
      <xdr:rowOff>142494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72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133621</xdr:rowOff>
    </xdr:from>
    <xdr:ext cx="469744"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79428" y="682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216</xdr:rowOff>
    </xdr:from>
    <xdr:to>
      <xdr:col>85</xdr:col>
      <xdr:colOff>126364</xdr:colOff>
      <xdr:row>58</xdr:row>
      <xdr:rowOff>62243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744166"/>
          <a:ext cx="1269" cy="126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66070</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1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62243</xdr:rowOff>
    </xdr:from>
    <xdr:to>
      <xdr:col>86</xdr:col>
      <xdr:colOff>25400</xdr:colOff>
      <xdr:row>58</xdr:row>
      <xdr:rowOff>62243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0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118343</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519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216</xdr:rowOff>
    </xdr:from>
    <xdr:to>
      <xdr:col>86</xdr:col>
      <xdr:colOff>25400</xdr:colOff>
      <xdr:row>51</xdr:row>
      <xdr:rowOff>216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74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216</xdr:rowOff>
    </xdr:from>
    <xdr:to>
      <xdr:col>85</xdr:col>
      <xdr:colOff>127000</xdr:colOff>
      <xdr:row>52</xdr:row>
      <xdr:rowOff>163855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8744166"/>
          <a:ext cx="838200" cy="33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149623</xdr:rowOff>
    </xdr:from>
    <xdr:ext cx="599010"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36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171196</xdr:rowOff>
    </xdr:from>
    <xdr:to>
      <xdr:col>85</xdr:col>
      <xdr:colOff>177800</xdr:colOff>
      <xdr:row>54</xdr:row>
      <xdr:rowOff>101346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2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163855</xdr:rowOff>
    </xdr:from>
    <xdr:to>
      <xdr:col>81</xdr:col>
      <xdr:colOff>50800</xdr:colOff>
      <xdr:row>54</xdr:row>
      <xdr:rowOff>15989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079255"/>
          <a:ext cx="889000" cy="19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6909</xdr:rowOff>
    </xdr:from>
    <xdr:to>
      <xdr:col>81</xdr:col>
      <xdr:colOff>101600</xdr:colOff>
      <xdr:row>56</xdr:row>
      <xdr:rowOff>108509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6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99636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70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152883</xdr:rowOff>
    </xdr:from>
    <xdr:to>
      <xdr:col>76</xdr:col>
      <xdr:colOff>114300</xdr:colOff>
      <xdr:row>54</xdr:row>
      <xdr:rowOff>15989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068283"/>
          <a:ext cx="889000" cy="20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73355</xdr:rowOff>
    </xdr:from>
    <xdr:to>
      <xdr:col>76</xdr:col>
      <xdr:colOff>165100</xdr:colOff>
      <xdr:row>57</xdr:row>
      <xdr:rowOff>3505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6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166082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76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152883</xdr:rowOff>
    </xdr:from>
    <xdr:to>
      <xdr:col>71</xdr:col>
      <xdr:colOff>177800</xdr:colOff>
      <xdr:row>54</xdr:row>
      <xdr:rowOff>154825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068283"/>
          <a:ext cx="889000" cy="34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148031</xdr:rowOff>
    </xdr:from>
    <xdr:to>
      <xdr:col>72</xdr:col>
      <xdr:colOff>38100</xdr:colOff>
      <xdr:row>57</xdr:row>
      <xdr:rowOff>78181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74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69308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84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68935</xdr:rowOff>
    </xdr:from>
    <xdr:to>
      <xdr:col>67</xdr:col>
      <xdr:colOff>101600</xdr:colOff>
      <xdr:row>56</xdr:row>
      <xdr:rowOff>170535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7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161662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76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120866</xdr:rowOff>
    </xdr:from>
    <xdr:to>
      <xdr:col>85</xdr:col>
      <xdr:colOff>177800</xdr:colOff>
      <xdr:row>51</xdr:row>
      <xdr:rowOff>51016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869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73893</xdr:rowOff>
    </xdr:from>
    <xdr:ext cx="599010"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8646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113055</xdr:rowOff>
    </xdr:from>
    <xdr:to>
      <xdr:col>81</xdr:col>
      <xdr:colOff>101600</xdr:colOff>
      <xdr:row>53</xdr:row>
      <xdr:rowOff>43205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02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59732</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181795" y="8803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136639</xdr:rowOff>
    </xdr:from>
    <xdr:to>
      <xdr:col>76</xdr:col>
      <xdr:colOff>165100</xdr:colOff>
      <xdr:row>54</xdr:row>
      <xdr:rowOff>66789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22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83316</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292795" y="8998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102083</xdr:rowOff>
    </xdr:from>
    <xdr:to>
      <xdr:col>72</xdr:col>
      <xdr:colOff>38100</xdr:colOff>
      <xdr:row>53</xdr:row>
      <xdr:rowOff>32233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01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48760</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03795" y="879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104025</xdr:rowOff>
    </xdr:from>
    <xdr:to>
      <xdr:col>67</xdr:col>
      <xdr:colOff>101600</xdr:colOff>
      <xdr:row>55</xdr:row>
      <xdr:rowOff>34175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36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50702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13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139509</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1969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86186</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74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139509</xdr:rowOff>
    </xdr:from>
    <xdr:to>
      <xdr:col>86</xdr:col>
      <xdr:colOff>25400</xdr:colOff>
      <xdr:row>69</xdr:row>
      <xdr:rowOff>139509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1969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1778</xdr:rowOff>
    </xdr:from>
    <xdr:to>
      <xdr:col>85</xdr:col>
      <xdr:colOff>127000</xdr:colOff>
      <xdr:row>79</xdr:row>
      <xdr:rowOff>26733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5481300" y="13546328"/>
          <a:ext cx="838200" cy="2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54436</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256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31559</xdr:rowOff>
    </xdr:from>
    <xdr:to>
      <xdr:col>85</xdr:col>
      <xdr:colOff>177800</xdr:colOff>
      <xdr:row>78</xdr:row>
      <xdr:rowOff>133159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0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125985</xdr:rowOff>
    </xdr:from>
    <xdr:to>
      <xdr:col>81</xdr:col>
      <xdr:colOff>50800</xdr:colOff>
      <xdr:row>79</xdr:row>
      <xdr:rowOff>26733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499085"/>
          <a:ext cx="889000" cy="7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160147</xdr:rowOff>
    </xdr:from>
    <xdr:to>
      <xdr:col>81</xdr:col>
      <xdr:colOff>101600</xdr:colOff>
      <xdr:row>78</xdr:row>
      <xdr:rowOff>90297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361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106824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137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125985</xdr:rowOff>
    </xdr:from>
    <xdr:to>
      <xdr:col>76</xdr:col>
      <xdr:colOff>114300</xdr:colOff>
      <xdr:row>78</xdr:row>
      <xdr:rowOff>137033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3703300" y="13499085"/>
          <a:ext cx="889000" cy="1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169672</xdr:rowOff>
    </xdr:from>
    <xdr:to>
      <xdr:col>76</xdr:col>
      <xdr:colOff>165100</xdr:colOff>
      <xdr:row>78</xdr:row>
      <xdr:rowOff>99822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37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116349</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146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137033</xdr:rowOff>
    </xdr:from>
    <xdr:to>
      <xdr:col>71</xdr:col>
      <xdr:colOff>177800</xdr:colOff>
      <xdr:row>79</xdr:row>
      <xdr:rowOff>17018</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2814300" y="13510133"/>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158242</xdr:rowOff>
    </xdr:from>
    <xdr:to>
      <xdr:col>72</xdr:col>
      <xdr:colOff>38100</xdr:colOff>
      <xdr:row>78</xdr:row>
      <xdr:rowOff>88392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5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104919</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135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81090</xdr:rowOff>
    </xdr:from>
    <xdr:to>
      <xdr:col>67</xdr:col>
      <xdr:colOff>101600</xdr:colOff>
      <xdr:row>78</xdr:row>
      <xdr:rowOff>11240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2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27767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05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122428</xdr:rowOff>
    </xdr:from>
    <xdr:to>
      <xdr:col>85</xdr:col>
      <xdr:colOff>177800</xdr:colOff>
      <xdr:row>79</xdr:row>
      <xdr:rowOff>52578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49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37355</xdr:rowOff>
    </xdr:from>
    <xdr:ext cx="378565"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410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147383</xdr:rowOff>
    </xdr:from>
    <xdr:to>
      <xdr:col>81</xdr:col>
      <xdr:colOff>101600</xdr:colOff>
      <xdr:row>79</xdr:row>
      <xdr:rowOff>77533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2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68660</xdr:rowOff>
    </xdr:from>
    <xdr:ext cx="313932"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24333" y="136132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75185</xdr:rowOff>
    </xdr:from>
    <xdr:to>
      <xdr:col>76</xdr:col>
      <xdr:colOff>165100</xdr:colOff>
      <xdr:row>79</xdr:row>
      <xdr:rowOff>5335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44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167912</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3017" y="13541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86233</xdr:rowOff>
    </xdr:from>
    <xdr:to>
      <xdr:col>72</xdr:col>
      <xdr:colOff>38100</xdr:colOff>
      <xdr:row>79</xdr:row>
      <xdr:rowOff>16383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45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7510</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4017" y="13552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137668</xdr:rowOff>
    </xdr:from>
    <xdr:to>
      <xdr:col>67</xdr:col>
      <xdr:colOff>101600</xdr:colOff>
      <xdr:row>79</xdr:row>
      <xdr:rowOff>67818</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51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58945</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5017" y="13603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163322</xdr:rowOff>
    </xdr:from>
    <xdr:to>
      <xdr:col>85</xdr:col>
      <xdr:colOff>126364</xdr:colOff>
      <xdr:row>99</xdr:row>
      <xdr:rowOff>87694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93822"/>
          <a:ext cx="1269" cy="14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91521</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6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87694</xdr:rowOff>
    </xdr:from>
    <xdr:to>
      <xdr:col>86</xdr:col>
      <xdr:colOff>25400</xdr:colOff>
      <xdr:row>99</xdr:row>
      <xdr:rowOff>87694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6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109999</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36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163322</xdr:rowOff>
    </xdr:from>
    <xdr:to>
      <xdr:col>86</xdr:col>
      <xdr:colOff>25400</xdr:colOff>
      <xdr:row>90</xdr:row>
      <xdr:rowOff>163322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9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62737</xdr:rowOff>
    </xdr:from>
    <xdr:to>
      <xdr:col>85</xdr:col>
      <xdr:colOff>127000</xdr:colOff>
      <xdr:row>94</xdr:row>
      <xdr:rowOff>114402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179037"/>
          <a:ext cx="838200" cy="5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2367</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90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23940</xdr:rowOff>
    </xdr:from>
    <xdr:to>
      <xdr:col>85</xdr:col>
      <xdr:colOff>177800</xdr:colOff>
      <xdr:row>95</xdr:row>
      <xdr:rowOff>125540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1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88722</xdr:rowOff>
    </xdr:from>
    <xdr:to>
      <xdr:col>81</xdr:col>
      <xdr:colOff>50800</xdr:colOff>
      <xdr:row>94</xdr:row>
      <xdr:rowOff>62737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6033572"/>
          <a:ext cx="889000" cy="145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159804</xdr:rowOff>
    </xdr:from>
    <xdr:to>
      <xdr:col>81</xdr:col>
      <xdr:colOff>101600</xdr:colOff>
      <xdr:row>95</xdr:row>
      <xdr:rowOff>89954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81081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36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88722</xdr:rowOff>
    </xdr:from>
    <xdr:to>
      <xdr:col>76</xdr:col>
      <xdr:colOff>114300</xdr:colOff>
      <xdr:row>93</xdr:row>
      <xdr:rowOff>157950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033572"/>
          <a:ext cx="889000" cy="6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16396</xdr:rowOff>
    </xdr:from>
    <xdr:to>
      <xdr:col>76</xdr:col>
      <xdr:colOff>165100</xdr:colOff>
      <xdr:row>95</xdr:row>
      <xdr:rowOff>117996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109123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39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57441</xdr:rowOff>
    </xdr:from>
    <xdr:to>
      <xdr:col>71</xdr:col>
      <xdr:colOff>177800</xdr:colOff>
      <xdr:row>93</xdr:row>
      <xdr:rowOff>157950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002291"/>
          <a:ext cx="889000" cy="10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159956</xdr:rowOff>
    </xdr:from>
    <xdr:to>
      <xdr:col>72</xdr:col>
      <xdr:colOff>38100</xdr:colOff>
      <xdr:row>95</xdr:row>
      <xdr:rowOff>90106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81233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36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80556</xdr:rowOff>
    </xdr:from>
    <xdr:to>
      <xdr:col>67</xdr:col>
      <xdr:colOff>101600</xdr:colOff>
      <xdr:row>96</xdr:row>
      <xdr:rowOff>10706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1833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46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63602</xdr:rowOff>
    </xdr:from>
    <xdr:to>
      <xdr:col>85</xdr:col>
      <xdr:colOff>177800</xdr:colOff>
      <xdr:row>94</xdr:row>
      <xdr:rowOff>165202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17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86479</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03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11937</xdr:rowOff>
    </xdr:from>
    <xdr:to>
      <xdr:col>81</xdr:col>
      <xdr:colOff>101600</xdr:colOff>
      <xdr:row>94</xdr:row>
      <xdr:rowOff>113537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12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130064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590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37922</xdr:rowOff>
    </xdr:from>
    <xdr:to>
      <xdr:col>76</xdr:col>
      <xdr:colOff>165100</xdr:colOff>
      <xdr:row>93</xdr:row>
      <xdr:rowOff>139522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598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156049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575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107150</xdr:rowOff>
    </xdr:from>
    <xdr:to>
      <xdr:col>72</xdr:col>
      <xdr:colOff>38100</xdr:colOff>
      <xdr:row>94</xdr:row>
      <xdr:rowOff>37300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0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53827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582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6641</xdr:rowOff>
    </xdr:from>
    <xdr:to>
      <xdr:col>67</xdr:col>
      <xdr:colOff>101600</xdr:colOff>
      <xdr:row>93</xdr:row>
      <xdr:rowOff>108241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59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124768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572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30353</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173853"/>
          <a:ext cx="1269"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148480</xdr:rowOff>
    </xdr:from>
    <xdr:ext cx="534377"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494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30353</xdr:rowOff>
    </xdr:from>
    <xdr:to>
      <xdr:col>116</xdr:col>
      <xdr:colOff>152400</xdr:colOff>
      <xdr:row>30</xdr:row>
      <xdr:rowOff>30353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17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149098</xdr:rowOff>
    </xdr:from>
    <xdr:to>
      <xdr:col>116</xdr:col>
      <xdr:colOff>63500</xdr:colOff>
      <xdr:row>36</xdr:row>
      <xdr:rowOff>68072</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1323300" y="6149848"/>
          <a:ext cx="838200" cy="9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103014</xdr:rowOff>
    </xdr:from>
    <xdr:ext cx="469744"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275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124587</xdr:rowOff>
    </xdr:from>
    <xdr:to>
      <xdr:col>116</xdr:col>
      <xdr:colOff>114300</xdr:colOff>
      <xdr:row>37</xdr:row>
      <xdr:rowOff>54737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296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164211</xdr:rowOff>
    </xdr:from>
    <xdr:to>
      <xdr:col>111</xdr:col>
      <xdr:colOff>177800</xdr:colOff>
      <xdr:row>36</xdr:row>
      <xdr:rowOff>68072</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5650611"/>
          <a:ext cx="889000" cy="58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117729</xdr:rowOff>
    </xdr:from>
    <xdr:to>
      <xdr:col>112</xdr:col>
      <xdr:colOff>38100</xdr:colOff>
      <xdr:row>37</xdr:row>
      <xdr:rowOff>47879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39006</xdr:rowOff>
    </xdr:from>
    <xdr:ext cx="469744"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088428" y="638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164211</xdr:rowOff>
    </xdr:from>
    <xdr:to>
      <xdr:col>107</xdr:col>
      <xdr:colOff>50800</xdr:colOff>
      <xdr:row>33</xdr:row>
      <xdr:rowOff>100330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19545300" y="5650611"/>
          <a:ext cx="889000" cy="10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93472</xdr:rowOff>
    </xdr:from>
    <xdr:to>
      <xdr:col>107</xdr:col>
      <xdr:colOff>101600</xdr:colOff>
      <xdr:row>37</xdr:row>
      <xdr:rowOff>23622</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14749</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199428" y="635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100330</xdr:rowOff>
    </xdr:from>
    <xdr:to>
      <xdr:col>102</xdr:col>
      <xdr:colOff>114300</xdr:colOff>
      <xdr:row>34</xdr:row>
      <xdr:rowOff>124841</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flipV="1">
          <a:off x="18656300" y="5758180"/>
          <a:ext cx="889000" cy="19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118364</xdr:rowOff>
    </xdr:from>
    <xdr:to>
      <xdr:col>102</xdr:col>
      <xdr:colOff>165100</xdr:colOff>
      <xdr:row>37</xdr:row>
      <xdr:rowOff>48514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39641</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10428" y="638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102616</xdr:rowOff>
    </xdr:from>
    <xdr:to>
      <xdr:col>98</xdr:col>
      <xdr:colOff>38100</xdr:colOff>
      <xdr:row>37</xdr:row>
      <xdr:rowOff>32766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23893</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21428" y="636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98298</xdr:rowOff>
    </xdr:from>
    <xdr:to>
      <xdr:col>116</xdr:col>
      <xdr:colOff>114300</xdr:colOff>
      <xdr:row>36</xdr:row>
      <xdr:rowOff>28448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09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121175</xdr:rowOff>
    </xdr:from>
    <xdr:ext cx="469744"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5950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17272</xdr:rowOff>
    </xdr:from>
    <xdr:to>
      <xdr:col>112</xdr:col>
      <xdr:colOff>38100</xdr:colOff>
      <xdr:row>36</xdr:row>
      <xdr:rowOff>118872</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18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135399</xdr:rowOff>
    </xdr:from>
    <xdr:ext cx="469744"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088428" y="596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113411</xdr:rowOff>
    </xdr:from>
    <xdr:to>
      <xdr:col>107</xdr:col>
      <xdr:colOff>101600</xdr:colOff>
      <xdr:row>33</xdr:row>
      <xdr:rowOff>43561</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559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60088</xdr:rowOff>
    </xdr:from>
    <xdr:ext cx="469744"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199428" y="537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49530</xdr:rowOff>
    </xdr:from>
    <xdr:to>
      <xdr:col>102</xdr:col>
      <xdr:colOff>165100</xdr:colOff>
      <xdr:row>33</xdr:row>
      <xdr:rowOff>151130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167657</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10428" y="548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74041</xdr:rowOff>
    </xdr:from>
    <xdr:to>
      <xdr:col>98</xdr:col>
      <xdr:colOff>38100</xdr:colOff>
      <xdr:row>35</xdr:row>
      <xdr:rowOff>4191</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590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20718</xdr:rowOff>
    </xdr:from>
    <xdr:ext cx="469744"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21428" y="5678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年度決算と比較して、住民一人当たりのコストが大きく減少しているものとして、商工費の商工金融資金の減等が挙げられる。一方、</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民生費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児童手当の対象拡大に係る扶助費の増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等により増加している。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特徴的なものとして、商工費が高い水準にあるのは、中小企業者や開業を計画する者を対象に長期・低利の事業資金を利用できる商工金融資金制度を設けていることが要因であり、教育費が高い水準にあるのは、小・中学校の校舎等整備等が要因である。また、公債費が高い水準にあるのは、バブル崩壊後の概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国の大型景気対策とも連動し、立ち遅れていた都市基盤（地下鉄・道路・下水道等）や生活基盤（文化・スポーツ施設等）の整備を市債を活用して行ってきたことから、市民生活向上に寄与する社会資本整備が飛躍的に向上した半面、市債発行額が増加したものである。しかしながら、市債残高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年度をピークに毎年着実に縮減しており、今後も引き続き、市債発行額の抑制による中長期的な公債費の縮減に努める。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年度の標準財政規模については、前年度比で</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％増加している。</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年度の財政調整基金残高については、前年度比</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０％となって</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おり、標準財政規模比は</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0.29</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年度の実質収支額については、前年度比で</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しており、標準財政規模比は</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0.05</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ポイント減少している。要因としては、歳入の不足額、歳出の不用額ともに</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しているが、歳入不足額の</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以上に歳出不用額が</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した結果、実質収支が</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したものと考えられる。歳入面においては、国庫支出金や</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繰入金の</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歳入</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不足額の増</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などにより、歳入不足総額が前年度比で</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した一方で、歳出面においては、</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教育費</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などの歳出不用総額が前年度比で</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年度の実質単年度収支については、前年度比で</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110</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となっており、標準財政規模比は</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0.18</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9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令和６年度も全会計で黒字となっており、平成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年度以降、全会計黒字化が継続している。</a:t>
          </a:r>
          <a:b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令和６年度の全会計ベースでの黒字額は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667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億円となっており、対前年度比では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億円の増となっている。これは、下水道事業会計において対前年度比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億円の増となったことなどが要因である。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また、標準財政規模比では前年度比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1131768029</v>
      </c>
      <c r="BO4" s="436"/>
      <c r="BP4" s="436"/>
      <c r="BQ4" s="436"/>
      <c r="BR4" s="436"/>
      <c r="BS4" s="436"/>
      <c r="BT4" s="436"/>
      <c r="BU4" s="437"/>
      <c r="BV4" s="435">
        <v>1123213196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2</v>
      </c>
      <c r="CU4" s="576"/>
      <c r="CV4" s="576"/>
      <c r="CW4" s="576"/>
      <c r="CX4" s="576"/>
      <c r="CY4" s="576"/>
      <c r="CZ4" s="576"/>
      <c r="DA4" s="577"/>
      <c r="DB4" s="575">
        <v>2.1</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1113379745</v>
      </c>
      <c r="BO5" s="407"/>
      <c r="BP5" s="407"/>
      <c r="BQ5" s="407"/>
      <c r="BR5" s="407"/>
      <c r="BS5" s="407"/>
      <c r="BT5" s="407"/>
      <c r="BU5" s="408"/>
      <c r="BV5" s="406">
        <v>1104890536</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93.6</v>
      </c>
      <c r="CU5" s="404"/>
      <c r="CV5" s="404"/>
      <c r="CW5" s="404"/>
      <c r="CX5" s="404"/>
      <c r="CY5" s="404"/>
      <c r="CZ5" s="404"/>
      <c r="DA5" s="405"/>
      <c r="DB5" s="403">
        <v>94.1</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18388284</v>
      </c>
      <c r="BO6" s="407"/>
      <c r="BP6" s="407"/>
      <c r="BQ6" s="407"/>
      <c r="BR6" s="407"/>
      <c r="BS6" s="407"/>
      <c r="BT6" s="407"/>
      <c r="BU6" s="408"/>
      <c r="BV6" s="406">
        <v>18322660</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94.9</v>
      </c>
      <c r="CU6" s="550"/>
      <c r="CV6" s="550"/>
      <c r="CW6" s="550"/>
      <c r="CX6" s="550"/>
      <c r="CY6" s="550"/>
      <c r="CZ6" s="550"/>
      <c r="DA6" s="551"/>
      <c r="DB6" s="549">
        <v>95.8</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8943321</v>
      </c>
      <c r="BO7" s="407"/>
      <c r="BP7" s="407"/>
      <c r="BQ7" s="407"/>
      <c r="BR7" s="407"/>
      <c r="BS7" s="407"/>
      <c r="BT7" s="407"/>
      <c r="BU7" s="408"/>
      <c r="BV7" s="406">
        <v>8960299</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470514285</v>
      </c>
      <c r="CU7" s="407"/>
      <c r="CV7" s="407"/>
      <c r="CW7" s="407"/>
      <c r="CX7" s="407"/>
      <c r="CY7" s="407"/>
      <c r="CZ7" s="407"/>
      <c r="DA7" s="408"/>
      <c r="DB7" s="406">
        <v>453616210</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9444963</v>
      </c>
      <c r="BO8" s="407"/>
      <c r="BP8" s="407"/>
      <c r="BQ8" s="407"/>
      <c r="BR8" s="407"/>
      <c r="BS8" s="407"/>
      <c r="BT8" s="407"/>
      <c r="BU8" s="408"/>
      <c r="BV8" s="406">
        <v>9362361</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0.87</v>
      </c>
      <c r="CU8" s="510"/>
      <c r="CV8" s="510"/>
      <c r="CW8" s="510"/>
      <c r="CX8" s="510"/>
      <c r="CY8" s="510"/>
      <c r="CZ8" s="510"/>
      <c r="DA8" s="511"/>
      <c r="DB8" s="509">
        <v>0.87</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1612392</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82602</v>
      </c>
      <c r="BO9" s="407"/>
      <c r="BP9" s="407"/>
      <c r="BQ9" s="407"/>
      <c r="BR9" s="407"/>
      <c r="BS9" s="407"/>
      <c r="BT9" s="407"/>
      <c r="BU9" s="408"/>
      <c r="BV9" s="406">
        <v>-531999</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15.3</v>
      </c>
      <c r="CU9" s="404"/>
      <c r="CV9" s="404"/>
      <c r="CW9" s="404"/>
      <c r="CX9" s="404"/>
      <c r="CY9" s="404"/>
      <c r="CZ9" s="404"/>
      <c r="DA9" s="405"/>
      <c r="DB9" s="403">
        <v>16.2</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1538681</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4922889</v>
      </c>
      <c r="BO10" s="407"/>
      <c r="BP10" s="407"/>
      <c r="BQ10" s="407"/>
      <c r="BR10" s="407"/>
      <c r="BS10" s="407"/>
      <c r="BT10" s="407"/>
      <c r="BU10" s="408"/>
      <c r="BV10" s="406">
        <v>5190632</v>
      </c>
      <c r="BW10" s="407"/>
      <c r="BX10" s="407"/>
      <c r="BY10" s="407"/>
      <c r="BZ10" s="407"/>
      <c r="CA10" s="407"/>
      <c r="CB10" s="407"/>
      <c r="CC10" s="408"/>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119</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1608140</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4930000</v>
      </c>
      <c r="BO12" s="407"/>
      <c r="BP12" s="407"/>
      <c r="BQ12" s="407"/>
      <c r="BR12" s="407"/>
      <c r="BS12" s="407"/>
      <c r="BT12" s="407"/>
      <c r="BU12" s="408"/>
      <c r="BV12" s="406">
        <v>5399680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1556412</v>
      </c>
      <c r="S13" s="494"/>
      <c r="T13" s="494"/>
      <c r="U13" s="494"/>
      <c r="V13" s="495"/>
      <c r="W13" s="496" t="s">
        <v>131</v>
      </c>
      <c r="X13" s="392"/>
      <c r="Y13" s="392"/>
      <c r="Z13" s="392"/>
      <c r="AA13" s="392"/>
      <c r="AB13" s="393"/>
      <c r="AC13" s="359">
        <v>3864</v>
      </c>
      <c r="AD13" s="360"/>
      <c r="AE13" s="360"/>
      <c r="AF13" s="360"/>
      <c r="AG13" s="361"/>
      <c r="AH13" s="359">
        <v>4142</v>
      </c>
      <c r="AI13" s="360"/>
      <c r="AJ13" s="360"/>
      <c r="AK13" s="360"/>
      <c r="AL13" s="419"/>
      <c r="AM13" s="463" t="s">
        <v>132</v>
      </c>
      <c r="AN13" s="363"/>
      <c r="AO13" s="363"/>
      <c r="AP13" s="363"/>
      <c r="AQ13" s="363"/>
      <c r="AR13" s="363"/>
      <c r="AS13" s="363"/>
      <c r="AT13" s="364"/>
      <c r="AU13" s="464" t="s">
        <v>119</v>
      </c>
      <c r="AV13" s="465"/>
      <c r="AW13" s="465"/>
      <c r="AX13" s="465"/>
      <c r="AY13" s="420" t="s">
        <v>133</v>
      </c>
      <c r="AZ13" s="421"/>
      <c r="BA13" s="421"/>
      <c r="BB13" s="421"/>
      <c r="BC13" s="421"/>
      <c r="BD13" s="421"/>
      <c r="BE13" s="421"/>
      <c r="BF13" s="421"/>
      <c r="BG13" s="421"/>
      <c r="BH13" s="421"/>
      <c r="BI13" s="421"/>
      <c r="BJ13" s="421"/>
      <c r="BK13" s="421"/>
      <c r="BL13" s="421"/>
      <c r="BM13" s="422"/>
      <c r="BN13" s="406">
        <v>75491</v>
      </c>
      <c r="BO13" s="407"/>
      <c r="BP13" s="407"/>
      <c r="BQ13" s="407"/>
      <c r="BR13" s="407"/>
      <c r="BS13" s="407"/>
      <c r="BT13" s="407"/>
      <c r="BU13" s="408"/>
      <c r="BV13" s="406">
        <v>-741047</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7.7</v>
      </c>
      <c r="CU13" s="404"/>
      <c r="CV13" s="404"/>
      <c r="CW13" s="404"/>
      <c r="CX13" s="404"/>
      <c r="CY13" s="404"/>
      <c r="CZ13" s="404"/>
      <c r="DA13" s="405"/>
      <c r="DB13" s="403">
        <v>8</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1593919</v>
      </c>
      <c r="S14" s="494"/>
      <c r="T14" s="494"/>
      <c r="U14" s="494"/>
      <c r="V14" s="495"/>
      <c r="W14" s="497"/>
      <c r="X14" s="395"/>
      <c r="Y14" s="395"/>
      <c r="Z14" s="395"/>
      <c r="AA14" s="395"/>
      <c r="AB14" s="396"/>
      <c r="AC14" s="486">
        <v>0.6</v>
      </c>
      <c r="AD14" s="487"/>
      <c r="AE14" s="487"/>
      <c r="AF14" s="487"/>
      <c r="AG14" s="488"/>
      <c r="AH14" s="486">
        <v>0.7</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58.8</v>
      </c>
      <c r="CU14" s="504"/>
      <c r="CV14" s="504"/>
      <c r="CW14" s="504"/>
      <c r="CX14" s="504"/>
      <c r="CY14" s="504"/>
      <c r="CZ14" s="504"/>
      <c r="DA14" s="505"/>
      <c r="DB14" s="503">
        <v>66.900000000000006</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1549268</v>
      </c>
      <c r="S15" s="494"/>
      <c r="T15" s="494"/>
      <c r="U15" s="494"/>
      <c r="V15" s="495"/>
      <c r="W15" s="496" t="s">
        <v>137</v>
      </c>
      <c r="X15" s="392"/>
      <c r="Y15" s="392"/>
      <c r="Z15" s="392"/>
      <c r="AA15" s="392"/>
      <c r="AB15" s="393"/>
      <c r="AC15" s="359">
        <v>92318</v>
      </c>
      <c r="AD15" s="360"/>
      <c r="AE15" s="360"/>
      <c r="AF15" s="360"/>
      <c r="AG15" s="361"/>
      <c r="AH15" s="359">
        <v>92515</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325495487</v>
      </c>
      <c r="BO15" s="436"/>
      <c r="BP15" s="436"/>
      <c r="BQ15" s="436"/>
      <c r="BR15" s="436"/>
      <c r="BS15" s="436"/>
      <c r="BT15" s="436"/>
      <c r="BU15" s="437"/>
      <c r="BV15" s="435">
        <v>312884788</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13.4</v>
      </c>
      <c r="AD16" s="487"/>
      <c r="AE16" s="487"/>
      <c r="AF16" s="487"/>
      <c r="AG16" s="488"/>
      <c r="AH16" s="486">
        <v>15</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380315089</v>
      </c>
      <c r="BO16" s="407"/>
      <c r="BP16" s="407"/>
      <c r="BQ16" s="407"/>
      <c r="BR16" s="407"/>
      <c r="BS16" s="407"/>
      <c r="BT16" s="407"/>
      <c r="BU16" s="408"/>
      <c r="BV16" s="406">
        <v>358697028</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591572</v>
      </c>
      <c r="AD17" s="360"/>
      <c r="AE17" s="360"/>
      <c r="AF17" s="360"/>
      <c r="AG17" s="361"/>
      <c r="AH17" s="359">
        <v>519335</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409003701</v>
      </c>
      <c r="BO17" s="407"/>
      <c r="BP17" s="407"/>
      <c r="BQ17" s="407"/>
      <c r="BR17" s="407"/>
      <c r="BS17" s="407"/>
      <c r="BT17" s="407"/>
      <c r="BU17" s="408"/>
      <c r="BV17" s="406">
        <v>392824767</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343.47</v>
      </c>
      <c r="M18" s="459"/>
      <c r="N18" s="459"/>
      <c r="O18" s="459"/>
      <c r="P18" s="459"/>
      <c r="Q18" s="459"/>
      <c r="R18" s="460"/>
      <c r="S18" s="460"/>
      <c r="T18" s="460"/>
      <c r="U18" s="460"/>
      <c r="V18" s="461"/>
      <c r="W18" s="477"/>
      <c r="X18" s="478"/>
      <c r="Y18" s="478"/>
      <c r="Z18" s="478"/>
      <c r="AA18" s="478"/>
      <c r="AB18" s="502"/>
      <c r="AC18" s="376">
        <v>86</v>
      </c>
      <c r="AD18" s="377"/>
      <c r="AE18" s="377"/>
      <c r="AF18" s="377"/>
      <c r="AG18" s="462"/>
      <c r="AH18" s="376">
        <v>84.3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466083172</v>
      </c>
      <c r="BO18" s="407"/>
      <c r="BP18" s="407"/>
      <c r="BQ18" s="407"/>
      <c r="BR18" s="407"/>
      <c r="BS18" s="407"/>
      <c r="BT18" s="407"/>
      <c r="BU18" s="408"/>
      <c r="BV18" s="406">
        <v>435424063</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4694</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600038027</v>
      </c>
      <c r="BO19" s="407"/>
      <c r="BP19" s="407"/>
      <c r="BQ19" s="407"/>
      <c r="BR19" s="407"/>
      <c r="BS19" s="407"/>
      <c r="BT19" s="407"/>
      <c r="BU19" s="408"/>
      <c r="BV19" s="406">
        <v>574853546</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831124</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1076385624</v>
      </c>
      <c r="BO22" s="436"/>
      <c r="BP22" s="436"/>
      <c r="BQ22" s="436"/>
      <c r="BR22" s="436"/>
      <c r="BS22" s="436"/>
      <c r="BT22" s="436"/>
      <c r="BU22" s="437"/>
      <c r="BV22" s="435">
        <v>1105392640</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176832162</v>
      </c>
      <c r="BO23" s="407"/>
      <c r="BP23" s="407"/>
      <c r="BQ23" s="407"/>
      <c r="BR23" s="407"/>
      <c r="BS23" s="407"/>
      <c r="BT23" s="407"/>
      <c r="BU23" s="408"/>
      <c r="BV23" s="406">
        <v>190597046</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13000</v>
      </c>
      <c r="R24" s="360"/>
      <c r="S24" s="360"/>
      <c r="T24" s="360"/>
      <c r="U24" s="360"/>
      <c r="V24" s="361"/>
      <c r="W24" s="449"/>
      <c r="X24" s="386"/>
      <c r="Y24" s="387"/>
      <c r="Z24" s="362" t="s">
        <v>162</v>
      </c>
      <c r="AA24" s="363"/>
      <c r="AB24" s="363"/>
      <c r="AC24" s="363"/>
      <c r="AD24" s="363"/>
      <c r="AE24" s="363"/>
      <c r="AF24" s="363"/>
      <c r="AG24" s="364"/>
      <c r="AH24" s="359">
        <v>8180</v>
      </c>
      <c r="AI24" s="360"/>
      <c r="AJ24" s="360"/>
      <c r="AK24" s="360"/>
      <c r="AL24" s="361"/>
      <c r="AM24" s="359">
        <v>25423440</v>
      </c>
      <c r="AN24" s="360"/>
      <c r="AO24" s="360"/>
      <c r="AP24" s="360"/>
      <c r="AQ24" s="360"/>
      <c r="AR24" s="361"/>
      <c r="AS24" s="359">
        <v>3108</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705620406</v>
      </c>
      <c r="BO24" s="407"/>
      <c r="BP24" s="407"/>
      <c r="BQ24" s="407"/>
      <c r="BR24" s="407"/>
      <c r="BS24" s="407"/>
      <c r="BT24" s="407"/>
      <c r="BU24" s="408"/>
      <c r="BV24" s="406">
        <v>719555556</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3</v>
      </c>
      <c r="M25" s="360"/>
      <c r="N25" s="360"/>
      <c r="O25" s="360"/>
      <c r="P25" s="361"/>
      <c r="Q25" s="359">
        <v>10400</v>
      </c>
      <c r="R25" s="360"/>
      <c r="S25" s="360"/>
      <c r="T25" s="360"/>
      <c r="U25" s="360"/>
      <c r="V25" s="361"/>
      <c r="W25" s="449"/>
      <c r="X25" s="386"/>
      <c r="Y25" s="387"/>
      <c r="Z25" s="362" t="s">
        <v>165</v>
      </c>
      <c r="AA25" s="363"/>
      <c r="AB25" s="363"/>
      <c r="AC25" s="363"/>
      <c r="AD25" s="363"/>
      <c r="AE25" s="363"/>
      <c r="AF25" s="363"/>
      <c r="AG25" s="364"/>
      <c r="AH25" s="359">
        <v>1152</v>
      </c>
      <c r="AI25" s="360"/>
      <c r="AJ25" s="360"/>
      <c r="AK25" s="360"/>
      <c r="AL25" s="361"/>
      <c r="AM25" s="359">
        <v>3548160</v>
      </c>
      <c r="AN25" s="360"/>
      <c r="AO25" s="360"/>
      <c r="AP25" s="360"/>
      <c r="AQ25" s="360"/>
      <c r="AR25" s="361"/>
      <c r="AS25" s="359">
        <v>3080</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239129961</v>
      </c>
      <c r="BO25" s="436"/>
      <c r="BP25" s="436"/>
      <c r="BQ25" s="436"/>
      <c r="BR25" s="436"/>
      <c r="BS25" s="436"/>
      <c r="BT25" s="436"/>
      <c r="BU25" s="437"/>
      <c r="BV25" s="435">
        <v>161383217</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8500</v>
      </c>
      <c r="R26" s="360"/>
      <c r="S26" s="360"/>
      <c r="T26" s="360"/>
      <c r="U26" s="360"/>
      <c r="V26" s="361"/>
      <c r="W26" s="449"/>
      <c r="X26" s="386"/>
      <c r="Y26" s="387"/>
      <c r="Z26" s="362" t="s">
        <v>168</v>
      </c>
      <c r="AA26" s="417"/>
      <c r="AB26" s="417"/>
      <c r="AC26" s="417"/>
      <c r="AD26" s="417"/>
      <c r="AE26" s="417"/>
      <c r="AF26" s="417"/>
      <c r="AG26" s="418"/>
      <c r="AH26" s="359">
        <v>398</v>
      </c>
      <c r="AI26" s="360"/>
      <c r="AJ26" s="360"/>
      <c r="AK26" s="360"/>
      <c r="AL26" s="361"/>
      <c r="AM26" s="359">
        <v>1240964</v>
      </c>
      <c r="AN26" s="360"/>
      <c r="AO26" s="360"/>
      <c r="AP26" s="360"/>
      <c r="AQ26" s="360"/>
      <c r="AR26" s="361"/>
      <c r="AS26" s="359">
        <v>3118</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7997277</v>
      </c>
      <c r="BO26" s="407"/>
      <c r="BP26" s="407"/>
      <c r="BQ26" s="407"/>
      <c r="BR26" s="407"/>
      <c r="BS26" s="407"/>
      <c r="BT26" s="407"/>
      <c r="BU26" s="408"/>
      <c r="BV26" s="406">
        <v>7698726</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10600</v>
      </c>
      <c r="R27" s="360"/>
      <c r="S27" s="360"/>
      <c r="T27" s="360"/>
      <c r="U27" s="360"/>
      <c r="V27" s="361"/>
      <c r="W27" s="449"/>
      <c r="X27" s="386"/>
      <c r="Y27" s="387"/>
      <c r="Z27" s="362" t="s">
        <v>171</v>
      </c>
      <c r="AA27" s="363"/>
      <c r="AB27" s="363"/>
      <c r="AC27" s="363"/>
      <c r="AD27" s="363"/>
      <c r="AE27" s="363"/>
      <c r="AF27" s="363"/>
      <c r="AG27" s="364"/>
      <c r="AH27" s="359">
        <v>8038</v>
      </c>
      <c r="AI27" s="360"/>
      <c r="AJ27" s="360"/>
      <c r="AK27" s="360"/>
      <c r="AL27" s="361"/>
      <c r="AM27" s="359">
        <v>27399118</v>
      </c>
      <c r="AN27" s="360"/>
      <c r="AO27" s="360"/>
      <c r="AP27" s="360"/>
      <c r="AQ27" s="360"/>
      <c r="AR27" s="361"/>
      <c r="AS27" s="359">
        <v>3409</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12710803</v>
      </c>
      <c r="BO27" s="441"/>
      <c r="BP27" s="441"/>
      <c r="BQ27" s="441"/>
      <c r="BR27" s="441"/>
      <c r="BS27" s="441"/>
      <c r="BT27" s="441"/>
      <c r="BU27" s="442"/>
      <c r="BV27" s="440">
        <v>18029905</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9700</v>
      </c>
      <c r="R28" s="360"/>
      <c r="S28" s="360"/>
      <c r="T28" s="360"/>
      <c r="U28" s="360"/>
      <c r="V28" s="361"/>
      <c r="W28" s="449"/>
      <c r="X28" s="386"/>
      <c r="Y28" s="387"/>
      <c r="Z28" s="362" t="s">
        <v>174</v>
      </c>
      <c r="AA28" s="363"/>
      <c r="AB28" s="363"/>
      <c r="AC28" s="363"/>
      <c r="AD28" s="363"/>
      <c r="AE28" s="363"/>
      <c r="AF28" s="363"/>
      <c r="AG28" s="364"/>
      <c r="AH28" s="359">
        <v>511</v>
      </c>
      <c r="AI28" s="360"/>
      <c r="AJ28" s="360"/>
      <c r="AK28" s="360"/>
      <c r="AL28" s="361"/>
      <c r="AM28" s="359">
        <v>1427734</v>
      </c>
      <c r="AN28" s="360"/>
      <c r="AO28" s="360"/>
      <c r="AP28" s="360"/>
      <c r="AQ28" s="360"/>
      <c r="AR28" s="361"/>
      <c r="AS28" s="359">
        <v>2794</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36615418</v>
      </c>
      <c r="BO28" s="436"/>
      <c r="BP28" s="436"/>
      <c r="BQ28" s="436"/>
      <c r="BR28" s="436"/>
      <c r="BS28" s="436"/>
      <c r="BT28" s="436"/>
      <c r="BU28" s="437"/>
      <c r="BV28" s="435">
        <v>36622529</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60</v>
      </c>
      <c r="M29" s="360"/>
      <c r="N29" s="360"/>
      <c r="O29" s="360"/>
      <c r="P29" s="361"/>
      <c r="Q29" s="359">
        <v>8800</v>
      </c>
      <c r="R29" s="360"/>
      <c r="S29" s="360"/>
      <c r="T29" s="360"/>
      <c r="U29" s="360"/>
      <c r="V29" s="361"/>
      <c r="W29" s="450"/>
      <c r="X29" s="451"/>
      <c r="Y29" s="452"/>
      <c r="Z29" s="362" t="s">
        <v>177</v>
      </c>
      <c r="AA29" s="363"/>
      <c r="AB29" s="363"/>
      <c r="AC29" s="363"/>
      <c r="AD29" s="363"/>
      <c r="AE29" s="363"/>
      <c r="AF29" s="363"/>
      <c r="AG29" s="364"/>
      <c r="AH29" s="359">
        <v>16729</v>
      </c>
      <c r="AI29" s="360"/>
      <c r="AJ29" s="360"/>
      <c r="AK29" s="360"/>
      <c r="AL29" s="361"/>
      <c r="AM29" s="359">
        <v>54250292</v>
      </c>
      <c r="AN29" s="360"/>
      <c r="AO29" s="360"/>
      <c r="AP29" s="360"/>
      <c r="AQ29" s="360"/>
      <c r="AR29" s="361"/>
      <c r="AS29" s="359">
        <v>3243</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20937028</v>
      </c>
      <c r="BO29" s="407"/>
      <c r="BP29" s="407"/>
      <c r="BQ29" s="407"/>
      <c r="BR29" s="407"/>
      <c r="BS29" s="407"/>
      <c r="BT29" s="407"/>
      <c r="BU29" s="408"/>
      <c r="BV29" s="406">
        <v>20162044</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101.2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75350183</v>
      </c>
      <c r="BO30" s="441"/>
      <c r="BP30" s="441"/>
      <c r="BQ30" s="441"/>
      <c r="BR30" s="441"/>
      <c r="BS30" s="441"/>
      <c r="BT30" s="441"/>
      <c r="BU30" s="442"/>
      <c r="BV30" s="440">
        <v>67227540</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8</v>
      </c>
      <c r="V34" s="354"/>
      <c r="W34" s="355" t="str">
        <f>IF('各会計、関係団体の財政状況及び健全化判断比率'!B28="","",'各会計、関係団体の財政状況及び健全化判断比率'!B28)</f>
        <v>後期高齢者医療特別会計</v>
      </c>
      <c r="X34" s="355"/>
      <c r="Y34" s="355"/>
      <c r="Z34" s="355"/>
      <c r="AA34" s="355"/>
      <c r="AB34" s="355"/>
      <c r="AC34" s="355"/>
      <c r="AD34" s="355"/>
      <c r="AE34" s="355"/>
      <c r="AF34" s="355"/>
      <c r="AG34" s="355"/>
      <c r="AH34" s="355"/>
      <c r="AI34" s="355"/>
      <c r="AJ34" s="355"/>
      <c r="AK34" s="355"/>
      <c r="AL34" s="163"/>
      <c r="AM34" s="354">
        <f>IF(AO34="","",MAX(C34:D43,U34:V43)+1)</f>
        <v>11</v>
      </c>
      <c r="AN34" s="354"/>
      <c r="AO34" s="355" t="str">
        <f>IF('各会計、関係団体の財政状況及び健全化判断比率'!B31="","",'各会計、関係団体の財政状況及び健全化判断比率'!B31)</f>
        <v>モーターボート競走事業会計</v>
      </c>
      <c r="AP34" s="355"/>
      <c r="AQ34" s="355"/>
      <c r="AR34" s="355"/>
      <c r="AS34" s="355"/>
      <c r="AT34" s="355"/>
      <c r="AU34" s="355"/>
      <c r="AV34" s="355"/>
      <c r="AW34" s="355"/>
      <c r="AX34" s="355"/>
      <c r="AY34" s="355"/>
      <c r="AZ34" s="355"/>
      <c r="BA34" s="355"/>
      <c r="BB34" s="355"/>
      <c r="BC34" s="355"/>
      <c r="BD34" s="163"/>
      <c r="BE34" s="354">
        <f>IF(BG34="","",MAX(C34:D43,U34:V43,AM34:AN43)+1)</f>
        <v>17</v>
      </c>
      <c r="BF34" s="354"/>
      <c r="BG34" s="355" t="str">
        <f>IF('各会計、関係団体の財政状況及び健全化判断比率'!B37="","",'各会計、関係団体の財政状況及び健全化判断比率'!B37)</f>
        <v>集落排水事業特別会計</v>
      </c>
      <c r="BH34" s="355"/>
      <c r="BI34" s="355"/>
      <c r="BJ34" s="355"/>
      <c r="BK34" s="355"/>
      <c r="BL34" s="355"/>
      <c r="BM34" s="355"/>
      <c r="BN34" s="355"/>
      <c r="BO34" s="355"/>
      <c r="BP34" s="355"/>
      <c r="BQ34" s="355"/>
      <c r="BR34" s="355"/>
      <c r="BS34" s="355"/>
      <c r="BT34" s="355"/>
      <c r="BU34" s="355"/>
      <c r="BV34" s="163"/>
      <c r="BW34" s="354">
        <f>IF(BY34="","",MAX(C34:D43,U34:V43,AM34:AN43,BE34:BF43)+1)</f>
        <v>21</v>
      </c>
      <c r="BX34" s="354"/>
      <c r="BY34" s="355" t="str">
        <f>IF('各会計、関係団体の財政状況及び健全化判断比率'!B68="","",'各会計、関係団体の財政状況及び健全化判断比率'!B68)</f>
        <v>福岡都市圏広域行政事業組合（普通会計）</v>
      </c>
      <c r="BZ34" s="355"/>
      <c r="CA34" s="355"/>
      <c r="CB34" s="355"/>
      <c r="CC34" s="355"/>
      <c r="CD34" s="355"/>
      <c r="CE34" s="355"/>
      <c r="CF34" s="355"/>
      <c r="CG34" s="355"/>
      <c r="CH34" s="355"/>
      <c r="CI34" s="355"/>
      <c r="CJ34" s="355"/>
      <c r="CK34" s="355"/>
      <c r="CL34" s="355"/>
      <c r="CM34" s="355"/>
      <c r="CN34" s="163"/>
      <c r="CO34" s="354">
        <f>IF(CQ34="","",MAX(C34:D43,U34:V43,AM34:AN43,BE34:BF43,BW34:BX43)+1)</f>
        <v>30</v>
      </c>
      <c r="CP34" s="354"/>
      <c r="CQ34" s="355" t="str">
        <f>IF('各会計、関係団体の財政状況及び健全化判断比率'!BS7="","",'各会計、関係団体の財政状況及び健全化判断比率'!BS7)</f>
        <v>（公財）福岡市緑のまちづくり協会</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f>IF(E35="","",C34+1)</f>
        <v>2</v>
      </c>
      <c r="D35" s="354"/>
      <c r="E35" s="355" t="str">
        <f>IF('各会計、関係団体の財政状況及び健全化判断比率'!B8="","",'各会計、関係団体の財政状況及び健全化判断比率'!B8)</f>
        <v>母子父子寡婦福祉資金貸付事業特別会計</v>
      </c>
      <c r="F35" s="355"/>
      <c r="G35" s="355"/>
      <c r="H35" s="355"/>
      <c r="I35" s="355"/>
      <c r="J35" s="355"/>
      <c r="K35" s="355"/>
      <c r="L35" s="355"/>
      <c r="M35" s="355"/>
      <c r="N35" s="355"/>
      <c r="O35" s="355"/>
      <c r="P35" s="355"/>
      <c r="Q35" s="355"/>
      <c r="R35" s="355"/>
      <c r="S35" s="355"/>
      <c r="T35" s="163"/>
      <c r="U35" s="354">
        <f>IF(W35="","",U34+1)</f>
        <v>9</v>
      </c>
      <c r="V35" s="354"/>
      <c r="W35" s="355" t="str">
        <f>IF('各会計、関係団体の財政状況及び健全化判断比率'!B29="","",'各会計、関係団体の財政状況及び健全化判断比率'!B29)</f>
        <v>国民健康保険事業特別会計</v>
      </c>
      <c r="X35" s="355"/>
      <c r="Y35" s="355"/>
      <c r="Z35" s="355"/>
      <c r="AA35" s="355"/>
      <c r="AB35" s="355"/>
      <c r="AC35" s="355"/>
      <c r="AD35" s="355"/>
      <c r="AE35" s="355"/>
      <c r="AF35" s="355"/>
      <c r="AG35" s="355"/>
      <c r="AH35" s="355"/>
      <c r="AI35" s="355"/>
      <c r="AJ35" s="355"/>
      <c r="AK35" s="355"/>
      <c r="AL35" s="163"/>
      <c r="AM35" s="354">
        <f t="shared" ref="AM35:AM43" si="0">IF(AO35="","",AM34+1)</f>
        <v>12</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f t="shared" ref="BE35:BE43" si="1">IF(BG35="","",BE34+1)</f>
        <v>18</v>
      </c>
      <c r="BF35" s="354"/>
      <c r="BG35" s="355" t="str">
        <f>IF('各会計、関係団体の財政状況及び健全化判断比率'!B38="","",'各会計、関係団体の財政状況及び健全化判断比率'!B38)</f>
        <v>中央卸売市場特別会計</v>
      </c>
      <c r="BH35" s="355"/>
      <c r="BI35" s="355"/>
      <c r="BJ35" s="355"/>
      <c r="BK35" s="355"/>
      <c r="BL35" s="355"/>
      <c r="BM35" s="355"/>
      <c r="BN35" s="355"/>
      <c r="BO35" s="355"/>
      <c r="BP35" s="355"/>
      <c r="BQ35" s="355"/>
      <c r="BR35" s="355"/>
      <c r="BS35" s="355"/>
      <c r="BT35" s="355"/>
      <c r="BU35" s="355"/>
      <c r="BV35" s="163"/>
      <c r="BW35" s="354">
        <f t="shared" ref="BW35:BW43" si="2">IF(BY35="","",BW34+1)</f>
        <v>22</v>
      </c>
      <c r="BX35" s="354"/>
      <c r="BY35" s="355" t="str">
        <f>IF('各会計、関係団体の財政状況及び健全化判断比率'!B69="","",'各会計、関係団体の財政状況及び健全化判断比率'!B69)</f>
        <v>福岡都市圏広域行政事業組合（事業会計）</v>
      </c>
      <c r="BZ35" s="355"/>
      <c r="CA35" s="355"/>
      <c r="CB35" s="355"/>
      <c r="CC35" s="355"/>
      <c r="CD35" s="355"/>
      <c r="CE35" s="355"/>
      <c r="CF35" s="355"/>
      <c r="CG35" s="355"/>
      <c r="CH35" s="355"/>
      <c r="CI35" s="355"/>
      <c r="CJ35" s="355"/>
      <c r="CK35" s="355"/>
      <c r="CL35" s="355"/>
      <c r="CM35" s="355"/>
      <c r="CN35" s="163"/>
      <c r="CO35" s="354">
        <f t="shared" ref="CO35:CO43" si="3">IF(CQ35="","",CO34+1)</f>
        <v>31</v>
      </c>
      <c r="CP35" s="354"/>
      <c r="CQ35" s="355" t="str">
        <f>IF('各会計、関係団体の財政状況及び健全化判断比率'!BS8="","",'各会計、関係団体の財政状況及び健全化判断比率'!BS8)</f>
        <v>（一財）福岡コンベンションセンター</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v>
      </c>
      <c r="DH35" s="352"/>
      <c r="DI35" s="190"/>
    </row>
    <row r="36" spans="1:113" ht="32.25" customHeight="1" x14ac:dyDescent="0.2">
      <c r="A36" s="163"/>
      <c r="B36" s="187"/>
      <c r="C36" s="354">
        <f>IF(E36="","",C35+1)</f>
        <v>3</v>
      </c>
      <c r="D36" s="354"/>
      <c r="E36" s="355" t="str">
        <f>IF('各会計、関係団体の財政状況及び健全化判断比率'!B9="","",'各会計、関係団体の財政状況及び健全化判断比率'!B9)</f>
        <v>企業等成長支援事業特別会計</v>
      </c>
      <c r="F36" s="355"/>
      <c r="G36" s="355"/>
      <c r="H36" s="355"/>
      <c r="I36" s="355"/>
      <c r="J36" s="355"/>
      <c r="K36" s="355"/>
      <c r="L36" s="355"/>
      <c r="M36" s="355"/>
      <c r="N36" s="355"/>
      <c r="O36" s="355"/>
      <c r="P36" s="355"/>
      <c r="Q36" s="355"/>
      <c r="R36" s="355"/>
      <c r="S36" s="355"/>
      <c r="T36" s="163"/>
      <c r="U36" s="354">
        <f t="shared" ref="U36:U43" si="4">IF(W36="","",U35+1)</f>
        <v>10</v>
      </c>
      <c r="V36" s="354"/>
      <c r="W36" s="355" t="str">
        <f>IF('各会計、関係団体の財政状況及び健全化判断比率'!B30="","",'各会計、関係団体の財政状況及び健全化判断比率'!B30)</f>
        <v>介護保険事業特別会計</v>
      </c>
      <c r="X36" s="355"/>
      <c r="Y36" s="355"/>
      <c r="Z36" s="355"/>
      <c r="AA36" s="355"/>
      <c r="AB36" s="355"/>
      <c r="AC36" s="355"/>
      <c r="AD36" s="355"/>
      <c r="AE36" s="355"/>
      <c r="AF36" s="355"/>
      <c r="AG36" s="355"/>
      <c r="AH36" s="355"/>
      <c r="AI36" s="355"/>
      <c r="AJ36" s="355"/>
      <c r="AK36" s="355"/>
      <c r="AL36" s="163"/>
      <c r="AM36" s="354">
        <f t="shared" si="0"/>
        <v>13</v>
      </c>
      <c r="AN36" s="354"/>
      <c r="AO36" s="355" t="str">
        <f>IF('各会計、関係団体の財政状況及び健全化判断比率'!B33="","",'各会計、関係団体の財政状況及び健全化判断比率'!B33)</f>
        <v>水道事業会計</v>
      </c>
      <c r="AP36" s="355"/>
      <c r="AQ36" s="355"/>
      <c r="AR36" s="355"/>
      <c r="AS36" s="355"/>
      <c r="AT36" s="355"/>
      <c r="AU36" s="355"/>
      <c r="AV36" s="355"/>
      <c r="AW36" s="355"/>
      <c r="AX36" s="355"/>
      <c r="AY36" s="355"/>
      <c r="AZ36" s="355"/>
      <c r="BA36" s="355"/>
      <c r="BB36" s="355"/>
      <c r="BC36" s="355"/>
      <c r="BD36" s="163"/>
      <c r="BE36" s="354">
        <f t="shared" si="1"/>
        <v>19</v>
      </c>
      <c r="BF36" s="354"/>
      <c r="BG36" s="355" t="str">
        <f>IF('各会計、関係団体の財政状況及び健全化判断比率'!B39="","",'各会計、関係団体の財政状況及び健全化判断比率'!B39)</f>
        <v>市営渡船事業特別会計</v>
      </c>
      <c r="BH36" s="355"/>
      <c r="BI36" s="355"/>
      <c r="BJ36" s="355"/>
      <c r="BK36" s="355"/>
      <c r="BL36" s="355"/>
      <c r="BM36" s="355"/>
      <c r="BN36" s="355"/>
      <c r="BO36" s="355"/>
      <c r="BP36" s="355"/>
      <c r="BQ36" s="355"/>
      <c r="BR36" s="355"/>
      <c r="BS36" s="355"/>
      <c r="BT36" s="355"/>
      <c r="BU36" s="355"/>
      <c r="BV36" s="163"/>
      <c r="BW36" s="354">
        <f t="shared" si="2"/>
        <v>23</v>
      </c>
      <c r="BX36" s="354"/>
      <c r="BY36" s="355" t="str">
        <f>IF('各会計、関係団体の財政状況及び健全化判断比率'!B70="","",'各会計、関係団体の財政状況及び健全化判断比率'!B70)</f>
        <v>福岡県自治振興組合</v>
      </c>
      <c r="BZ36" s="355"/>
      <c r="CA36" s="355"/>
      <c r="CB36" s="355"/>
      <c r="CC36" s="355"/>
      <c r="CD36" s="355"/>
      <c r="CE36" s="355"/>
      <c r="CF36" s="355"/>
      <c r="CG36" s="355"/>
      <c r="CH36" s="355"/>
      <c r="CI36" s="355"/>
      <c r="CJ36" s="355"/>
      <c r="CK36" s="355"/>
      <c r="CL36" s="355"/>
      <c r="CM36" s="355"/>
      <c r="CN36" s="163"/>
      <c r="CO36" s="354">
        <f t="shared" si="3"/>
        <v>32</v>
      </c>
      <c r="CP36" s="354"/>
      <c r="CQ36" s="355" t="str">
        <f>IF('各会計、関係団体の財政状況及び健全化判断比率'!BS9="","",'各会計、関係団体の財政状況及び健全化判断比率'!BS9)</f>
        <v>（公財）福岡市中小企業従業員福祉協会</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f>IF(E37="","",C36+1)</f>
        <v>4</v>
      </c>
      <c r="D37" s="354"/>
      <c r="E37" s="355" t="str">
        <f>IF('各会計、関係団体の財政状況及び健全化判断比率'!B10="","",'各会計、関係団体の財政状況及び健全化判断比率'!B10)</f>
        <v>香椎駅周辺土地区画整理事業特別会計</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f t="shared" si="0"/>
        <v>14</v>
      </c>
      <c r="AN37" s="354"/>
      <c r="AO37" s="355" t="str">
        <f>IF('各会計、関係団体の財政状況及び健全化判断比率'!B34="","",'各会計、関係団体の財政状況及び健全化判断比率'!B34)</f>
        <v>工業用水道事業会計</v>
      </c>
      <c r="AP37" s="355"/>
      <c r="AQ37" s="355"/>
      <c r="AR37" s="355"/>
      <c r="AS37" s="355"/>
      <c r="AT37" s="355"/>
      <c r="AU37" s="355"/>
      <c r="AV37" s="355"/>
      <c r="AW37" s="355"/>
      <c r="AX37" s="355"/>
      <c r="AY37" s="355"/>
      <c r="AZ37" s="355"/>
      <c r="BA37" s="355"/>
      <c r="BB37" s="355"/>
      <c r="BC37" s="355"/>
      <c r="BD37" s="163"/>
      <c r="BE37" s="354">
        <f t="shared" si="1"/>
        <v>20</v>
      </c>
      <c r="BF37" s="354"/>
      <c r="BG37" s="355" t="str">
        <f>IF('各会計、関係団体の財政状況及び健全化判断比率'!B40="","",'各会計、関係団体の財政状況及び健全化判断比率'!B40)</f>
        <v>港湾整備事業特別会計</v>
      </c>
      <c r="BH37" s="355"/>
      <c r="BI37" s="355"/>
      <c r="BJ37" s="355"/>
      <c r="BK37" s="355"/>
      <c r="BL37" s="355"/>
      <c r="BM37" s="355"/>
      <c r="BN37" s="355"/>
      <c r="BO37" s="355"/>
      <c r="BP37" s="355"/>
      <c r="BQ37" s="355"/>
      <c r="BR37" s="355"/>
      <c r="BS37" s="355"/>
      <c r="BT37" s="355"/>
      <c r="BU37" s="355"/>
      <c r="BV37" s="163"/>
      <c r="BW37" s="354">
        <f t="shared" si="2"/>
        <v>24</v>
      </c>
      <c r="BX37" s="354"/>
      <c r="BY37" s="355" t="str">
        <f>IF('各会計、関係団体の財政状況及び健全化判断比率'!B71="","",'各会計、関係団体の財政状況及び健全化判断比率'!B71)</f>
        <v>糟屋郡篠栗町外一市五町財産組合</v>
      </c>
      <c r="BZ37" s="355"/>
      <c r="CA37" s="355"/>
      <c r="CB37" s="355"/>
      <c r="CC37" s="355"/>
      <c r="CD37" s="355"/>
      <c r="CE37" s="355"/>
      <c r="CF37" s="355"/>
      <c r="CG37" s="355"/>
      <c r="CH37" s="355"/>
      <c r="CI37" s="355"/>
      <c r="CJ37" s="355"/>
      <c r="CK37" s="355"/>
      <c r="CL37" s="355"/>
      <c r="CM37" s="355"/>
      <c r="CN37" s="163"/>
      <c r="CO37" s="354">
        <f t="shared" si="3"/>
        <v>33</v>
      </c>
      <c r="CP37" s="354"/>
      <c r="CQ37" s="355" t="str">
        <f>IF('各会計、関係団体の財政状況及び健全化判断比率'!BS10="","",'各会計、関係団体の財政状況及び健全化判断比率'!BS10)</f>
        <v>（公財）福岡観光コンベンションビューロー</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f t="shared" ref="C38:C43" si="5">IF(E38="","",C37+1)</f>
        <v>5</v>
      </c>
      <c r="D38" s="354"/>
      <c r="E38" s="355" t="str">
        <f>IF('各会計、関係団体の財政状況及び健全化判断比率'!B11="","",'各会計、関係団体の財政状況及び健全化判断比率'!B11)</f>
        <v>貝塚駅周辺土地区画整理事業特別会計</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f t="shared" si="0"/>
        <v>15</v>
      </c>
      <c r="AN38" s="354"/>
      <c r="AO38" s="355" t="str">
        <f>IF('各会計、関係団体の財政状況及び健全化判断比率'!B35="","",'各会計、関係団体の財政状況及び健全化判断比率'!B35)</f>
        <v>高速鉄道事業会計</v>
      </c>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25</v>
      </c>
      <c r="BX38" s="354"/>
      <c r="BY38" s="355" t="str">
        <f>IF('各会計、関係団体の財政状況及び健全化判断比率'!B72="","",'各会計、関係団体の財政状況及び健全化判断比率'!B72)</f>
        <v>北筑昇華苑組合</v>
      </c>
      <c r="BZ38" s="355"/>
      <c r="CA38" s="355"/>
      <c r="CB38" s="355"/>
      <c r="CC38" s="355"/>
      <c r="CD38" s="355"/>
      <c r="CE38" s="355"/>
      <c r="CF38" s="355"/>
      <c r="CG38" s="355"/>
      <c r="CH38" s="355"/>
      <c r="CI38" s="355"/>
      <c r="CJ38" s="355"/>
      <c r="CK38" s="355"/>
      <c r="CL38" s="355"/>
      <c r="CM38" s="355"/>
      <c r="CN38" s="163"/>
      <c r="CO38" s="354">
        <f t="shared" si="3"/>
        <v>34</v>
      </c>
      <c r="CP38" s="354"/>
      <c r="CQ38" s="355" t="str">
        <f>IF('各会計、関係団体の財政状況及び健全化判断比率'!BS11="","",'各会計、関係団体の財政状況及び健全化判断比率'!BS11)</f>
        <v>（公財）福岡市水道サービス公社</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f t="shared" si="5"/>
        <v>6</v>
      </c>
      <c r="D39" s="354"/>
      <c r="E39" s="355" t="str">
        <f>IF('各会計、関係団体の財政状況及び健全化判断比率'!B12="","",'各会計、関係団体の財政状況及び健全化判断比率'!B12)</f>
        <v>市立病院機構病院事業債管理特別会計</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f t="shared" si="0"/>
        <v>16</v>
      </c>
      <c r="AN39" s="354"/>
      <c r="AO39" s="355" t="str">
        <f>IF('各会計、関係団体の財政状況及び健全化判断比率'!B36="","",'各会計、関係団体の財政状況及び健全化判断比率'!B36)</f>
        <v>集落排水事業会計</v>
      </c>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26</v>
      </c>
      <c r="BX39" s="354"/>
      <c r="BY39" s="355" t="str">
        <f>IF('各会計、関係団体の財政状況及び健全化判断比率'!B73="","",'各会計、関係団体の財政状況及び健全化判断比率'!B73)</f>
        <v>福岡都市圏南部環境事業組合</v>
      </c>
      <c r="BZ39" s="355"/>
      <c r="CA39" s="355"/>
      <c r="CB39" s="355"/>
      <c r="CC39" s="355"/>
      <c r="CD39" s="355"/>
      <c r="CE39" s="355"/>
      <c r="CF39" s="355"/>
      <c r="CG39" s="355"/>
      <c r="CH39" s="355"/>
      <c r="CI39" s="355"/>
      <c r="CJ39" s="355"/>
      <c r="CK39" s="355"/>
      <c r="CL39" s="355"/>
      <c r="CM39" s="355"/>
      <c r="CN39" s="163"/>
      <c r="CO39" s="354">
        <f t="shared" si="3"/>
        <v>35</v>
      </c>
      <c r="CP39" s="354"/>
      <c r="CQ39" s="355" t="str">
        <f>IF('各会計、関係団体の財政状況及び健全化判断比率'!BS12="","",'各会計、関係団体の財政状況及び健全化判断比率'!BS12)</f>
        <v>（公財）福岡市教育振興会</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v>
      </c>
      <c r="DH39" s="352"/>
      <c r="DI39" s="190"/>
    </row>
    <row r="40" spans="1:113" ht="32.25" customHeight="1" x14ac:dyDescent="0.2">
      <c r="A40" s="163"/>
      <c r="B40" s="187"/>
      <c r="C40" s="354">
        <f t="shared" si="5"/>
        <v>7</v>
      </c>
      <c r="D40" s="354"/>
      <c r="E40" s="355" t="str">
        <f>IF('各会計、関係団体の財政状況及び健全化判断比率'!B13="","",'各会計、関係団体の財政状況及び健全化判断比率'!B13)</f>
        <v>市債管理特別会計</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27</v>
      </c>
      <c r="BX40" s="354"/>
      <c r="BY40" s="355" t="str">
        <f>IF('各会計、関係団体の財政状況及び健全化判断比率'!B74="","",'各会計、関係団体の財政状況及び健全化判断比率'!B74)</f>
        <v>粕屋郡粕屋町外1市水利組合</v>
      </c>
      <c r="BZ40" s="355"/>
      <c r="CA40" s="355"/>
      <c r="CB40" s="355"/>
      <c r="CC40" s="355"/>
      <c r="CD40" s="355"/>
      <c r="CE40" s="355"/>
      <c r="CF40" s="355"/>
      <c r="CG40" s="355"/>
      <c r="CH40" s="355"/>
      <c r="CI40" s="355"/>
      <c r="CJ40" s="355"/>
      <c r="CK40" s="355"/>
      <c r="CL40" s="355"/>
      <c r="CM40" s="355"/>
      <c r="CN40" s="163"/>
      <c r="CO40" s="354">
        <f t="shared" si="3"/>
        <v>36</v>
      </c>
      <c r="CP40" s="354"/>
      <c r="CQ40" s="355" t="str">
        <f>IF('各会計、関係団体の財政状況及び健全化判断比率'!BS13="","",'各会計、関係団体の財政状況及び健全化判断比率'!BS13)</f>
        <v>（公財）福岡市スポーツ協会</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28</v>
      </c>
      <c r="BX41" s="354"/>
      <c r="BY41" s="355" t="str">
        <f>IF('各会計、関係団体の財政状況及び健全化判断比率'!B75="","",'各会計、関係団体の財政状況及び健全化判断比率'!B75)</f>
        <v>福岡県後期高齢者医療広域連合</v>
      </c>
      <c r="BZ41" s="355"/>
      <c r="CA41" s="355"/>
      <c r="CB41" s="355"/>
      <c r="CC41" s="355"/>
      <c r="CD41" s="355"/>
      <c r="CE41" s="355"/>
      <c r="CF41" s="355"/>
      <c r="CG41" s="355"/>
      <c r="CH41" s="355"/>
      <c r="CI41" s="355"/>
      <c r="CJ41" s="355"/>
      <c r="CK41" s="355"/>
      <c r="CL41" s="355"/>
      <c r="CM41" s="355"/>
      <c r="CN41" s="163"/>
      <c r="CO41" s="354">
        <f t="shared" si="3"/>
        <v>37</v>
      </c>
      <c r="CP41" s="354"/>
      <c r="CQ41" s="355" t="str">
        <f>IF('各会計、関係団体の財政状況及び健全化判断比率'!BS14="","",'各会計、関係団体の財政状況及び健全化判断比率'!BS14)</f>
        <v>（公財）福岡市文化芸術振興財団</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29</v>
      </c>
      <c r="BX42" s="354"/>
      <c r="BY42" s="355" t="str">
        <f>IF('各会計、関係団体の財政状況及び健全化判断比率'!B76="","",'各会計、関係団体の財政状況及び健全化判断比率'!B76)</f>
        <v>福岡地区水道企業団</v>
      </c>
      <c r="BZ42" s="355"/>
      <c r="CA42" s="355"/>
      <c r="CB42" s="355"/>
      <c r="CC42" s="355"/>
      <c r="CD42" s="355"/>
      <c r="CE42" s="355"/>
      <c r="CF42" s="355"/>
      <c r="CG42" s="355"/>
      <c r="CH42" s="355"/>
      <c r="CI42" s="355"/>
      <c r="CJ42" s="355"/>
      <c r="CK42" s="355"/>
      <c r="CL42" s="355"/>
      <c r="CM42" s="355"/>
      <c r="CN42" s="163"/>
      <c r="CO42" s="354">
        <f t="shared" si="3"/>
        <v>38</v>
      </c>
      <c r="CP42" s="354"/>
      <c r="CQ42" s="355" t="str">
        <f>IF('各会計、関係団体の財政状況及び健全化判断比率'!BS15="","",'各会計、関係団体の財政状況及び健全化判断比率'!BS15)</f>
        <v>（公財）福岡市学校給食公社</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f t="shared" si="3"/>
        <v>39</v>
      </c>
      <c r="CP43" s="354"/>
      <c r="CQ43" s="355" t="str">
        <f>IF('各会計、関係団体の財政状況及び健全化判断比率'!BS16="","",'各会計、関係団体の財政状況及び健全化判断比率'!BS16)</f>
        <v>（公財）九州先端科学技術研究所</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XFV7maWQXMNmD5G+jZCGxhnT1VA45evcy45I5YtgqIyCDlNE5j1z9HLjBULdK+4frKG1scE/NyBTcHjFXfl4Hw==" saltValue="a100kSyX+kxtqOSaKxay6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I2" sqref="I2"/>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539</v>
      </c>
      <c r="G33" s="29" t="s">
        <v>540</v>
      </c>
      <c r="H33" s="29" t="s">
        <v>541</v>
      </c>
      <c r="I33" s="29" t="s">
        <v>542</v>
      </c>
      <c r="J33" s="30" t="s">
        <v>543</v>
      </c>
      <c r="K33" s="22"/>
      <c r="L33" s="22"/>
      <c r="M33" s="22"/>
      <c r="N33" s="22"/>
      <c r="O33" s="22"/>
      <c r="P33" s="22"/>
    </row>
    <row r="34" spans="1:16" ht="39" customHeight="1" x14ac:dyDescent="0.2">
      <c r="A34" s="22"/>
      <c r="B34" s="31"/>
      <c r="C34" s="1137" t="s">
        <v>545</v>
      </c>
      <c r="D34" s="1137"/>
      <c r="E34" s="1138"/>
      <c r="F34" s="32">
        <v>2.88</v>
      </c>
      <c r="G34" s="33">
        <v>4.04</v>
      </c>
      <c r="H34" s="33">
        <v>4.51</v>
      </c>
      <c r="I34" s="33">
        <v>4.67</v>
      </c>
      <c r="J34" s="34">
        <v>4.63</v>
      </c>
      <c r="K34" s="22"/>
      <c r="L34" s="22"/>
      <c r="M34" s="22"/>
      <c r="N34" s="22"/>
      <c r="O34" s="22"/>
      <c r="P34" s="22"/>
    </row>
    <row r="35" spans="1:16" ht="39" customHeight="1" x14ac:dyDescent="0.2">
      <c r="A35" s="22"/>
      <c r="B35" s="35"/>
      <c r="C35" s="1133" t="s">
        <v>546</v>
      </c>
      <c r="D35" s="1133"/>
      <c r="E35" s="1134"/>
      <c r="F35" s="36">
        <v>3.72</v>
      </c>
      <c r="G35" s="37">
        <v>3.07</v>
      </c>
      <c r="H35" s="37">
        <v>2.85</v>
      </c>
      <c r="I35" s="37">
        <v>3.18</v>
      </c>
      <c r="J35" s="38">
        <v>3.44</v>
      </c>
      <c r="K35" s="22"/>
      <c r="L35" s="22"/>
      <c r="M35" s="22"/>
      <c r="N35" s="22"/>
      <c r="O35" s="22"/>
      <c r="P35" s="22"/>
    </row>
    <row r="36" spans="1:16" ht="39" customHeight="1" x14ac:dyDescent="0.2">
      <c r="A36" s="22"/>
      <c r="B36" s="35"/>
      <c r="C36" s="1133" t="s">
        <v>547</v>
      </c>
      <c r="D36" s="1133"/>
      <c r="E36" s="1134"/>
      <c r="F36" s="36">
        <v>2.71</v>
      </c>
      <c r="G36" s="37">
        <v>2.4700000000000002</v>
      </c>
      <c r="H36" s="37">
        <v>2.85</v>
      </c>
      <c r="I36" s="37">
        <v>3.33</v>
      </c>
      <c r="J36" s="38">
        <v>3.15</v>
      </c>
      <c r="K36" s="22"/>
      <c r="L36" s="22"/>
      <c r="M36" s="22"/>
      <c r="N36" s="22"/>
      <c r="O36" s="22"/>
      <c r="P36" s="22"/>
    </row>
    <row r="37" spans="1:16" ht="39" customHeight="1" x14ac:dyDescent="0.2">
      <c r="A37" s="22"/>
      <c r="B37" s="35"/>
      <c r="C37" s="1133" t="s">
        <v>548</v>
      </c>
      <c r="D37" s="1133"/>
      <c r="E37" s="1134"/>
      <c r="F37" s="36">
        <v>2.0099999999999998</v>
      </c>
      <c r="G37" s="37">
        <v>2.0699999999999998</v>
      </c>
      <c r="H37" s="37">
        <v>2.23</v>
      </c>
      <c r="I37" s="37">
        <v>2.06</v>
      </c>
      <c r="J37" s="38">
        <v>2</v>
      </c>
      <c r="K37" s="22"/>
      <c r="L37" s="22"/>
      <c r="M37" s="22"/>
      <c r="N37" s="22"/>
      <c r="O37" s="22"/>
      <c r="P37" s="22"/>
    </row>
    <row r="38" spans="1:16" ht="39" customHeight="1" x14ac:dyDescent="0.2">
      <c r="A38" s="22"/>
      <c r="B38" s="35"/>
      <c r="C38" s="1133" t="s">
        <v>549</v>
      </c>
      <c r="D38" s="1133"/>
      <c r="E38" s="1134"/>
      <c r="F38" s="36">
        <v>0.85</v>
      </c>
      <c r="G38" s="37">
        <v>0.73</v>
      </c>
      <c r="H38" s="37">
        <v>0.77</v>
      </c>
      <c r="I38" s="37">
        <v>0.3</v>
      </c>
      <c r="J38" s="38">
        <v>0.41</v>
      </c>
      <c r="K38" s="22"/>
      <c r="L38" s="22"/>
      <c r="M38" s="22"/>
      <c r="N38" s="22"/>
      <c r="O38" s="22"/>
      <c r="P38" s="22"/>
    </row>
    <row r="39" spans="1:16" ht="39" customHeight="1" x14ac:dyDescent="0.2">
      <c r="A39" s="22"/>
      <c r="B39" s="35"/>
      <c r="C39" s="1133" t="s">
        <v>550</v>
      </c>
      <c r="D39" s="1133"/>
      <c r="E39" s="1134"/>
      <c r="F39" s="36">
        <v>0.35</v>
      </c>
      <c r="G39" s="37">
        <v>0.24</v>
      </c>
      <c r="H39" s="37">
        <v>0.24</v>
      </c>
      <c r="I39" s="37">
        <v>0.2</v>
      </c>
      <c r="J39" s="38">
        <v>0.32</v>
      </c>
      <c r="K39" s="22"/>
      <c r="L39" s="22"/>
      <c r="M39" s="22"/>
      <c r="N39" s="22"/>
      <c r="O39" s="22"/>
      <c r="P39" s="22"/>
    </row>
    <row r="40" spans="1:16" ht="39" customHeight="1" x14ac:dyDescent="0.2">
      <c r="A40" s="22"/>
      <c r="B40" s="35"/>
      <c r="C40" s="1133" t="s">
        <v>551</v>
      </c>
      <c r="D40" s="1133"/>
      <c r="E40" s="1134"/>
      <c r="F40" s="36">
        <v>0.1</v>
      </c>
      <c r="G40" s="37">
        <v>0.11</v>
      </c>
      <c r="H40" s="37">
        <v>0.13</v>
      </c>
      <c r="I40" s="37">
        <v>0.12</v>
      </c>
      <c r="J40" s="38">
        <v>0.13</v>
      </c>
      <c r="K40" s="22"/>
      <c r="L40" s="22"/>
      <c r="M40" s="22"/>
      <c r="N40" s="22"/>
      <c r="O40" s="22"/>
      <c r="P40" s="22"/>
    </row>
    <row r="41" spans="1:16" ht="39" customHeight="1" x14ac:dyDescent="0.2">
      <c r="A41" s="22"/>
      <c r="B41" s="35"/>
      <c r="C41" s="1133" t="s">
        <v>552</v>
      </c>
      <c r="D41" s="1133"/>
      <c r="E41" s="1134"/>
      <c r="F41" s="36">
        <v>0.01</v>
      </c>
      <c r="G41" s="37">
        <v>0.03</v>
      </c>
      <c r="H41" s="37">
        <v>0.05</v>
      </c>
      <c r="I41" s="37">
        <v>0.03</v>
      </c>
      <c r="J41" s="38">
        <v>0.04</v>
      </c>
      <c r="K41" s="22"/>
      <c r="L41" s="22"/>
      <c r="M41" s="22"/>
      <c r="N41" s="22"/>
      <c r="O41" s="22"/>
      <c r="P41" s="22"/>
    </row>
    <row r="42" spans="1:16" ht="39" customHeight="1" x14ac:dyDescent="0.2">
      <c r="A42" s="22"/>
      <c r="B42" s="39"/>
      <c r="C42" s="1133" t="s">
        <v>553</v>
      </c>
      <c r="D42" s="1133"/>
      <c r="E42" s="1134"/>
      <c r="F42" s="36" t="s">
        <v>515</v>
      </c>
      <c r="G42" s="37" t="s">
        <v>515</v>
      </c>
      <c r="H42" s="37" t="s">
        <v>515</v>
      </c>
      <c r="I42" s="37" t="s">
        <v>515</v>
      </c>
      <c r="J42" s="38" t="s">
        <v>515</v>
      </c>
      <c r="K42" s="22"/>
      <c r="L42" s="22"/>
      <c r="M42" s="22"/>
      <c r="N42" s="22"/>
      <c r="O42" s="22"/>
      <c r="P42" s="22"/>
    </row>
    <row r="43" spans="1:16" ht="39" customHeight="1" thickBot="1" x14ac:dyDescent="0.25">
      <c r="A43" s="22"/>
      <c r="B43" s="40"/>
      <c r="C43" s="1135" t="s">
        <v>554</v>
      </c>
      <c r="D43" s="1135"/>
      <c r="E43" s="1136"/>
      <c r="F43" s="41">
        <v>0</v>
      </c>
      <c r="G43" s="42">
        <v>0.34</v>
      </c>
      <c r="H43" s="42">
        <v>0</v>
      </c>
      <c r="I43" s="42">
        <v>0</v>
      </c>
      <c r="J43" s="43">
        <v>0.01</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mjQlVPi+0I3rs1SSIHw6MIoWD238n1e6RoDaRZUdds2qsNNSDi93XGJJPuabJklzbX1h9DNyESKk0mR2VHr2Cw==" saltValue="WtyBDckz5woZVfk8Rwy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6" zoomScaleSheetLayoutView="55" workbookViewId="0">
      <selection activeCell="R55" sqref="R55"/>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539</v>
      </c>
      <c r="L44" s="54" t="s">
        <v>540</v>
      </c>
      <c r="M44" s="54" t="s">
        <v>541</v>
      </c>
      <c r="N44" s="54" t="s">
        <v>542</v>
      </c>
      <c r="O44" s="55" t="s">
        <v>543</v>
      </c>
      <c r="P44" s="46"/>
      <c r="Q44" s="46"/>
      <c r="R44" s="46"/>
      <c r="S44" s="46"/>
      <c r="T44" s="46"/>
      <c r="U44" s="46"/>
    </row>
    <row r="45" spans="1:21" ht="30.75" customHeight="1" x14ac:dyDescent="0.2">
      <c r="A45" s="46"/>
      <c r="B45" s="1162" t="s">
        <v>9</v>
      </c>
      <c r="C45" s="1163"/>
      <c r="D45" s="56"/>
      <c r="E45" s="1168" t="s">
        <v>10</v>
      </c>
      <c r="F45" s="1168"/>
      <c r="G45" s="1168"/>
      <c r="H45" s="1168"/>
      <c r="I45" s="1168"/>
      <c r="J45" s="1169"/>
      <c r="K45" s="57">
        <v>57519</v>
      </c>
      <c r="L45" s="58">
        <v>48439</v>
      </c>
      <c r="M45" s="58">
        <v>52383</v>
      </c>
      <c r="N45" s="58">
        <v>46487</v>
      </c>
      <c r="O45" s="59">
        <v>44319</v>
      </c>
      <c r="P45" s="46"/>
      <c r="Q45" s="46"/>
      <c r="R45" s="46"/>
      <c r="S45" s="46"/>
      <c r="T45" s="46"/>
      <c r="U45" s="46"/>
    </row>
    <row r="46" spans="1:21" ht="30.75" customHeight="1" x14ac:dyDescent="0.2">
      <c r="A46" s="46"/>
      <c r="B46" s="1164"/>
      <c r="C46" s="1165"/>
      <c r="D46" s="60"/>
      <c r="E46" s="1141" t="s">
        <v>11</v>
      </c>
      <c r="F46" s="1141"/>
      <c r="G46" s="1141"/>
      <c r="H46" s="1141"/>
      <c r="I46" s="1141"/>
      <c r="J46" s="1142"/>
      <c r="K46" s="61">
        <v>299</v>
      </c>
      <c r="L46" s="62" t="s">
        <v>515</v>
      </c>
      <c r="M46" s="62" t="s">
        <v>515</v>
      </c>
      <c r="N46" s="62" t="s">
        <v>515</v>
      </c>
      <c r="O46" s="63" t="s">
        <v>515</v>
      </c>
      <c r="P46" s="46"/>
      <c r="Q46" s="46"/>
      <c r="R46" s="46"/>
      <c r="S46" s="46"/>
      <c r="T46" s="46"/>
      <c r="U46" s="46"/>
    </row>
    <row r="47" spans="1:21" ht="30.75" customHeight="1" x14ac:dyDescent="0.2">
      <c r="A47" s="46"/>
      <c r="B47" s="1164"/>
      <c r="C47" s="1165"/>
      <c r="D47" s="60"/>
      <c r="E47" s="1141" t="s">
        <v>12</v>
      </c>
      <c r="F47" s="1141"/>
      <c r="G47" s="1141"/>
      <c r="H47" s="1141"/>
      <c r="I47" s="1141"/>
      <c r="J47" s="1142"/>
      <c r="K47" s="61">
        <v>41895</v>
      </c>
      <c r="L47" s="62">
        <v>43385</v>
      </c>
      <c r="M47" s="62">
        <v>44370</v>
      </c>
      <c r="N47" s="62">
        <v>45220</v>
      </c>
      <c r="O47" s="63">
        <v>44833</v>
      </c>
      <c r="P47" s="46"/>
      <c r="Q47" s="46"/>
      <c r="R47" s="46"/>
      <c r="S47" s="46"/>
      <c r="T47" s="46"/>
      <c r="U47" s="46"/>
    </row>
    <row r="48" spans="1:21" ht="30.75" customHeight="1" x14ac:dyDescent="0.2">
      <c r="A48" s="46"/>
      <c r="B48" s="1164"/>
      <c r="C48" s="1165"/>
      <c r="D48" s="60"/>
      <c r="E48" s="1141" t="s">
        <v>13</v>
      </c>
      <c r="F48" s="1141"/>
      <c r="G48" s="1141"/>
      <c r="H48" s="1141"/>
      <c r="I48" s="1141"/>
      <c r="J48" s="1142"/>
      <c r="K48" s="61">
        <v>22987</v>
      </c>
      <c r="L48" s="62">
        <v>22883</v>
      </c>
      <c r="M48" s="62">
        <v>22974</v>
      </c>
      <c r="N48" s="62">
        <v>21901</v>
      </c>
      <c r="O48" s="63">
        <v>21429</v>
      </c>
      <c r="P48" s="46"/>
      <c r="Q48" s="46"/>
      <c r="R48" s="46"/>
      <c r="S48" s="46"/>
      <c r="T48" s="46"/>
      <c r="U48" s="46"/>
    </row>
    <row r="49" spans="1:21" ht="30.75" customHeight="1" x14ac:dyDescent="0.2">
      <c r="A49" s="46"/>
      <c r="B49" s="1164"/>
      <c r="C49" s="1165"/>
      <c r="D49" s="60"/>
      <c r="E49" s="1141" t="s">
        <v>14</v>
      </c>
      <c r="F49" s="1141"/>
      <c r="G49" s="1141"/>
      <c r="H49" s="1141"/>
      <c r="I49" s="1141"/>
      <c r="J49" s="1142"/>
      <c r="K49" s="61">
        <v>362</v>
      </c>
      <c r="L49" s="62">
        <v>357</v>
      </c>
      <c r="M49" s="62">
        <v>350</v>
      </c>
      <c r="N49" s="62">
        <v>347</v>
      </c>
      <c r="O49" s="63">
        <v>346</v>
      </c>
      <c r="P49" s="46"/>
      <c r="Q49" s="46"/>
      <c r="R49" s="46"/>
      <c r="S49" s="46"/>
      <c r="T49" s="46"/>
      <c r="U49" s="46"/>
    </row>
    <row r="50" spans="1:21" ht="30.75" customHeight="1" x14ac:dyDescent="0.2">
      <c r="A50" s="46"/>
      <c r="B50" s="1164"/>
      <c r="C50" s="1165"/>
      <c r="D50" s="60"/>
      <c r="E50" s="1141" t="s">
        <v>15</v>
      </c>
      <c r="F50" s="1141"/>
      <c r="G50" s="1141"/>
      <c r="H50" s="1141"/>
      <c r="I50" s="1141"/>
      <c r="J50" s="1142"/>
      <c r="K50" s="61">
        <v>4172</v>
      </c>
      <c r="L50" s="62">
        <v>4382</v>
      </c>
      <c r="M50" s="62">
        <v>3911</v>
      </c>
      <c r="N50" s="62">
        <v>3454</v>
      </c>
      <c r="O50" s="63">
        <v>5363</v>
      </c>
      <c r="P50" s="46"/>
      <c r="Q50" s="46"/>
      <c r="R50" s="46"/>
      <c r="S50" s="46"/>
      <c r="T50" s="46"/>
      <c r="U50" s="46"/>
    </row>
    <row r="51" spans="1:21" ht="30.75" customHeight="1" x14ac:dyDescent="0.2">
      <c r="A51" s="46"/>
      <c r="B51" s="1166"/>
      <c r="C51" s="1167"/>
      <c r="D51" s="64"/>
      <c r="E51" s="1141" t="s">
        <v>16</v>
      </c>
      <c r="F51" s="1141"/>
      <c r="G51" s="1141"/>
      <c r="H51" s="1141"/>
      <c r="I51" s="1141"/>
      <c r="J51" s="1142"/>
      <c r="K51" s="61">
        <v>9</v>
      </c>
      <c r="L51" s="62">
        <v>9</v>
      </c>
      <c r="M51" s="62">
        <v>1</v>
      </c>
      <c r="N51" s="62">
        <v>1</v>
      </c>
      <c r="O51" s="63">
        <v>14</v>
      </c>
      <c r="P51" s="46"/>
      <c r="Q51" s="46"/>
      <c r="R51" s="46"/>
      <c r="S51" s="46"/>
      <c r="T51" s="46"/>
      <c r="U51" s="46"/>
    </row>
    <row r="52" spans="1:21" ht="30.75" customHeight="1" x14ac:dyDescent="0.2">
      <c r="A52" s="46"/>
      <c r="B52" s="1139" t="s">
        <v>17</v>
      </c>
      <c r="C52" s="1140"/>
      <c r="D52" s="64"/>
      <c r="E52" s="1141" t="s">
        <v>18</v>
      </c>
      <c r="F52" s="1141"/>
      <c r="G52" s="1141"/>
      <c r="H52" s="1141"/>
      <c r="I52" s="1141"/>
      <c r="J52" s="1142"/>
      <c r="K52" s="61">
        <v>93445</v>
      </c>
      <c r="L52" s="62">
        <v>88434</v>
      </c>
      <c r="M52" s="62">
        <v>92457</v>
      </c>
      <c r="N52" s="62">
        <v>86133</v>
      </c>
      <c r="O52" s="63">
        <v>86915</v>
      </c>
      <c r="P52" s="46"/>
      <c r="Q52" s="46"/>
      <c r="R52" s="46"/>
      <c r="S52" s="46"/>
      <c r="T52" s="46"/>
      <c r="U52" s="46"/>
    </row>
    <row r="53" spans="1:21" ht="30.75" customHeight="1" thickBot="1" x14ac:dyDescent="0.25">
      <c r="A53" s="46"/>
      <c r="B53" s="1143" t="s">
        <v>19</v>
      </c>
      <c r="C53" s="1144"/>
      <c r="D53" s="65"/>
      <c r="E53" s="1145" t="s">
        <v>20</v>
      </c>
      <c r="F53" s="1145"/>
      <c r="G53" s="1145"/>
      <c r="H53" s="1145"/>
      <c r="I53" s="1145"/>
      <c r="J53" s="1146"/>
      <c r="K53" s="66">
        <v>33798</v>
      </c>
      <c r="L53" s="67">
        <v>31021</v>
      </c>
      <c r="M53" s="67">
        <v>31532</v>
      </c>
      <c r="N53" s="67">
        <v>31277</v>
      </c>
      <c r="O53" s="68">
        <v>29389</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555</v>
      </c>
      <c r="L57" s="79" t="s">
        <v>556</v>
      </c>
      <c r="M57" s="79" t="s">
        <v>557</v>
      </c>
      <c r="N57" s="79" t="s">
        <v>558</v>
      </c>
      <c r="O57" s="80" t="s">
        <v>559</v>
      </c>
      <c r="P57" s="46"/>
      <c r="Q57" s="46"/>
      <c r="R57" s="46"/>
      <c r="S57" s="46"/>
      <c r="T57" s="46"/>
      <c r="U57" s="46"/>
    </row>
    <row r="58" spans="1:21" ht="31.5" customHeight="1" x14ac:dyDescent="0.2">
      <c r="B58" s="1147" t="s">
        <v>24</v>
      </c>
      <c r="C58" s="1148"/>
      <c r="D58" s="1153" t="s">
        <v>25</v>
      </c>
      <c r="E58" s="1154"/>
      <c r="F58" s="1154"/>
      <c r="G58" s="1154"/>
      <c r="H58" s="1154"/>
      <c r="I58" s="1154"/>
      <c r="J58" s="1155"/>
      <c r="K58" s="81">
        <v>35766</v>
      </c>
      <c r="L58" s="82">
        <v>31175</v>
      </c>
      <c r="M58" s="82">
        <v>27851</v>
      </c>
      <c r="N58" s="82">
        <v>36334</v>
      </c>
      <c r="O58" s="83">
        <v>29797</v>
      </c>
    </row>
    <row r="59" spans="1:21" ht="31.5" customHeight="1" x14ac:dyDescent="0.2">
      <c r="B59" s="1149"/>
      <c r="C59" s="1150"/>
      <c r="D59" s="1156" t="s">
        <v>26</v>
      </c>
      <c r="E59" s="1157"/>
      <c r="F59" s="1157"/>
      <c r="G59" s="1157"/>
      <c r="H59" s="1157"/>
      <c r="I59" s="1157"/>
      <c r="J59" s="1158"/>
      <c r="K59" s="84">
        <v>197124</v>
      </c>
      <c r="L59" s="85">
        <v>206123</v>
      </c>
      <c r="M59" s="85">
        <v>222835</v>
      </c>
      <c r="N59" s="85">
        <v>237328</v>
      </c>
      <c r="O59" s="86">
        <v>247852</v>
      </c>
    </row>
    <row r="60" spans="1:21" ht="31.5" customHeight="1" thickBot="1" x14ac:dyDescent="0.25">
      <c r="B60" s="1151"/>
      <c r="C60" s="1152"/>
      <c r="D60" s="1159" t="s">
        <v>27</v>
      </c>
      <c r="E60" s="1160"/>
      <c r="F60" s="1160"/>
      <c r="G60" s="1160"/>
      <c r="H60" s="1160"/>
      <c r="I60" s="1160"/>
      <c r="J60" s="1161"/>
      <c r="K60" s="87">
        <v>198788</v>
      </c>
      <c r="L60" s="88">
        <v>202329</v>
      </c>
      <c r="M60" s="88">
        <v>213552</v>
      </c>
      <c r="N60" s="88">
        <v>233361</v>
      </c>
      <c r="O60" s="89">
        <v>241440</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8uc8C3kqwVKu92iMMW4/J8hhl+GbfCWI4McfJigdvAKYxX4qgzquk4/79Rwe0aHNHzQBNu3TrBn8yNs2wdPYA==" saltValue="33yiEU9A6eeSLMtqHnwgJ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6"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539</v>
      </c>
      <c r="J40" s="101" t="s">
        <v>540</v>
      </c>
      <c r="K40" s="101" t="s">
        <v>541</v>
      </c>
      <c r="L40" s="101" t="s">
        <v>542</v>
      </c>
      <c r="M40" s="102" t="s">
        <v>543</v>
      </c>
    </row>
    <row r="41" spans="2:13" ht="27.75" customHeight="1" x14ac:dyDescent="0.2">
      <c r="B41" s="1182" t="s">
        <v>30</v>
      </c>
      <c r="C41" s="1183"/>
      <c r="D41" s="103"/>
      <c r="E41" s="1184" t="s">
        <v>31</v>
      </c>
      <c r="F41" s="1184"/>
      <c r="G41" s="1184"/>
      <c r="H41" s="1185"/>
      <c r="I41" s="330">
        <v>1400373</v>
      </c>
      <c r="J41" s="331">
        <v>1401546</v>
      </c>
      <c r="K41" s="331">
        <v>1387606</v>
      </c>
      <c r="L41" s="331">
        <v>1367746</v>
      </c>
      <c r="M41" s="332">
        <v>1355869</v>
      </c>
    </row>
    <row r="42" spans="2:13" ht="27.75" customHeight="1" x14ac:dyDescent="0.2">
      <c r="B42" s="1172"/>
      <c r="C42" s="1173"/>
      <c r="D42" s="104"/>
      <c r="E42" s="1176" t="s">
        <v>32</v>
      </c>
      <c r="F42" s="1176"/>
      <c r="G42" s="1176"/>
      <c r="H42" s="1177"/>
      <c r="I42" s="333">
        <v>29129</v>
      </c>
      <c r="J42" s="334">
        <v>33552</v>
      </c>
      <c r="K42" s="334">
        <v>30889</v>
      </c>
      <c r="L42" s="334">
        <v>27658</v>
      </c>
      <c r="M42" s="335">
        <v>46930</v>
      </c>
    </row>
    <row r="43" spans="2:13" ht="27.75" customHeight="1" x14ac:dyDescent="0.2">
      <c r="B43" s="1172"/>
      <c r="C43" s="1173"/>
      <c r="D43" s="104"/>
      <c r="E43" s="1176" t="s">
        <v>33</v>
      </c>
      <c r="F43" s="1176"/>
      <c r="G43" s="1176"/>
      <c r="H43" s="1177"/>
      <c r="I43" s="333">
        <v>256858</v>
      </c>
      <c r="J43" s="334">
        <v>251685</v>
      </c>
      <c r="K43" s="334">
        <v>259475</v>
      </c>
      <c r="L43" s="334">
        <v>260432</v>
      </c>
      <c r="M43" s="335">
        <v>259771</v>
      </c>
    </row>
    <row r="44" spans="2:13" ht="27.75" customHeight="1" x14ac:dyDescent="0.2">
      <c r="B44" s="1172"/>
      <c r="C44" s="1173"/>
      <c r="D44" s="104"/>
      <c r="E44" s="1176" t="s">
        <v>34</v>
      </c>
      <c r="F44" s="1176"/>
      <c r="G44" s="1176"/>
      <c r="H44" s="1177"/>
      <c r="I44" s="333">
        <v>3162</v>
      </c>
      <c r="J44" s="334">
        <v>2824</v>
      </c>
      <c r="K44" s="334">
        <v>2488</v>
      </c>
      <c r="L44" s="334">
        <v>2150</v>
      </c>
      <c r="M44" s="335">
        <v>1811</v>
      </c>
    </row>
    <row r="45" spans="2:13" ht="27.75" customHeight="1" x14ac:dyDescent="0.2">
      <c r="B45" s="1172"/>
      <c r="C45" s="1173"/>
      <c r="D45" s="104"/>
      <c r="E45" s="1176" t="s">
        <v>35</v>
      </c>
      <c r="F45" s="1176"/>
      <c r="G45" s="1176"/>
      <c r="H45" s="1177"/>
      <c r="I45" s="333">
        <v>90696</v>
      </c>
      <c r="J45" s="334">
        <v>88203</v>
      </c>
      <c r="K45" s="334">
        <v>87241</v>
      </c>
      <c r="L45" s="334">
        <v>88709</v>
      </c>
      <c r="M45" s="335">
        <v>90901</v>
      </c>
    </row>
    <row r="46" spans="2:13" ht="27.75" customHeight="1" x14ac:dyDescent="0.2">
      <c r="B46" s="1172"/>
      <c r="C46" s="1173"/>
      <c r="D46" s="105"/>
      <c r="E46" s="1176" t="s">
        <v>36</v>
      </c>
      <c r="F46" s="1176"/>
      <c r="G46" s="1176"/>
      <c r="H46" s="1177"/>
      <c r="I46" s="333">
        <v>19326</v>
      </c>
      <c r="J46" s="334">
        <v>9955</v>
      </c>
      <c r="K46" s="334">
        <v>13031</v>
      </c>
      <c r="L46" s="334">
        <v>13358</v>
      </c>
      <c r="M46" s="335">
        <v>13769</v>
      </c>
    </row>
    <row r="47" spans="2:13" ht="27.75" customHeight="1" x14ac:dyDescent="0.2">
      <c r="B47" s="1172"/>
      <c r="C47" s="1173"/>
      <c r="D47" s="106"/>
      <c r="E47" s="1186" t="s">
        <v>37</v>
      </c>
      <c r="F47" s="1187"/>
      <c r="G47" s="1187"/>
      <c r="H47" s="1188"/>
      <c r="I47" s="333" t="s">
        <v>515</v>
      </c>
      <c r="J47" s="334" t="s">
        <v>515</v>
      </c>
      <c r="K47" s="334" t="s">
        <v>515</v>
      </c>
      <c r="L47" s="334" t="s">
        <v>515</v>
      </c>
      <c r="M47" s="335" t="s">
        <v>515</v>
      </c>
    </row>
    <row r="48" spans="2:13" ht="27.75" customHeight="1" x14ac:dyDescent="0.2">
      <c r="B48" s="1172"/>
      <c r="C48" s="1173"/>
      <c r="D48" s="104"/>
      <c r="E48" s="1176" t="s">
        <v>38</v>
      </c>
      <c r="F48" s="1176"/>
      <c r="G48" s="1176"/>
      <c r="H48" s="1177"/>
      <c r="I48" s="333" t="s">
        <v>515</v>
      </c>
      <c r="J48" s="334" t="s">
        <v>515</v>
      </c>
      <c r="K48" s="334" t="s">
        <v>515</v>
      </c>
      <c r="L48" s="334" t="s">
        <v>515</v>
      </c>
      <c r="M48" s="335" t="s">
        <v>515</v>
      </c>
    </row>
    <row r="49" spans="2:13" ht="27.75" customHeight="1" x14ac:dyDescent="0.2">
      <c r="B49" s="1174"/>
      <c r="C49" s="1175"/>
      <c r="D49" s="104"/>
      <c r="E49" s="1176" t="s">
        <v>39</v>
      </c>
      <c r="F49" s="1176"/>
      <c r="G49" s="1176"/>
      <c r="H49" s="1177"/>
      <c r="I49" s="333" t="s">
        <v>515</v>
      </c>
      <c r="J49" s="334" t="s">
        <v>515</v>
      </c>
      <c r="K49" s="334" t="s">
        <v>515</v>
      </c>
      <c r="L49" s="334" t="s">
        <v>515</v>
      </c>
      <c r="M49" s="335" t="s">
        <v>515</v>
      </c>
    </row>
    <row r="50" spans="2:13" ht="27.75" customHeight="1" x14ac:dyDescent="0.2">
      <c r="B50" s="1170" t="s">
        <v>40</v>
      </c>
      <c r="C50" s="1171"/>
      <c r="D50" s="107"/>
      <c r="E50" s="1176" t="s">
        <v>41</v>
      </c>
      <c r="F50" s="1176"/>
      <c r="G50" s="1176"/>
      <c r="H50" s="1177"/>
      <c r="I50" s="333">
        <v>295511</v>
      </c>
      <c r="J50" s="334">
        <v>336218</v>
      </c>
      <c r="K50" s="334">
        <v>378563</v>
      </c>
      <c r="L50" s="334">
        <v>403393</v>
      </c>
      <c r="M50" s="335">
        <v>423560</v>
      </c>
    </row>
    <row r="51" spans="2:13" ht="27.75" customHeight="1" x14ac:dyDescent="0.2">
      <c r="B51" s="1172"/>
      <c r="C51" s="1173"/>
      <c r="D51" s="104"/>
      <c r="E51" s="1176" t="s">
        <v>42</v>
      </c>
      <c r="F51" s="1176"/>
      <c r="G51" s="1176"/>
      <c r="H51" s="1177"/>
      <c r="I51" s="333">
        <v>266110</v>
      </c>
      <c r="J51" s="334">
        <v>278154</v>
      </c>
      <c r="K51" s="334">
        <v>284406</v>
      </c>
      <c r="L51" s="334">
        <v>280878</v>
      </c>
      <c r="M51" s="335">
        <v>324551</v>
      </c>
    </row>
    <row r="52" spans="2:13" ht="27.75" customHeight="1" x14ac:dyDescent="0.2">
      <c r="B52" s="1174"/>
      <c r="C52" s="1175"/>
      <c r="D52" s="104"/>
      <c r="E52" s="1176" t="s">
        <v>43</v>
      </c>
      <c r="F52" s="1176"/>
      <c r="G52" s="1176"/>
      <c r="H52" s="1177"/>
      <c r="I52" s="333">
        <v>843488</v>
      </c>
      <c r="J52" s="334">
        <v>847439</v>
      </c>
      <c r="K52" s="334">
        <v>832371</v>
      </c>
      <c r="L52" s="334">
        <v>810666</v>
      </c>
      <c r="M52" s="335">
        <v>777007</v>
      </c>
    </row>
    <row r="53" spans="2:13" ht="27.75" customHeight="1" thickBot="1" x14ac:dyDescent="0.25">
      <c r="B53" s="1178" t="s">
        <v>19</v>
      </c>
      <c r="C53" s="1179"/>
      <c r="D53" s="108"/>
      <c r="E53" s="1180" t="s">
        <v>44</v>
      </c>
      <c r="F53" s="1180"/>
      <c r="G53" s="1180"/>
      <c r="H53" s="1181"/>
      <c r="I53" s="336">
        <v>394436</v>
      </c>
      <c r="J53" s="337">
        <v>325955</v>
      </c>
      <c r="K53" s="337">
        <v>285389</v>
      </c>
      <c r="L53" s="337">
        <v>265116</v>
      </c>
      <c r="M53" s="338">
        <v>243934</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2uyHXepfSf8Mwqglh3KFtE6E1mrUQOyer9PEHB3pAoVQMhxp3wZgkBr6YFhFmnFX2sXk+hDP/sPaUiUizaUD8g==" saltValue="N0KTXcQQzR7C+8eOjCJSq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23" zoomScale="70" zoomScaleNormal="70" zoomScaleSheetLayoutView="100" workbookViewId="0">
      <selection activeCell="F63" sqref="F63"/>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541</v>
      </c>
      <c r="G54" s="117" t="s">
        <v>542</v>
      </c>
      <c r="H54" s="118" t="s">
        <v>543</v>
      </c>
    </row>
    <row r="55" spans="2:8" ht="52.5" customHeight="1" x14ac:dyDescent="0.2">
      <c r="B55" s="119"/>
      <c r="C55" s="1197" t="s">
        <v>46</v>
      </c>
      <c r="D55" s="1197"/>
      <c r="E55" s="1198"/>
      <c r="F55" s="339">
        <v>36832</v>
      </c>
      <c r="G55" s="339">
        <v>36623</v>
      </c>
      <c r="H55" s="340">
        <v>36615</v>
      </c>
    </row>
    <row r="56" spans="2:8" ht="52.5" customHeight="1" x14ac:dyDescent="0.2">
      <c r="B56" s="120"/>
      <c r="C56" s="1199" t="s">
        <v>47</v>
      </c>
      <c r="D56" s="1199"/>
      <c r="E56" s="1200"/>
      <c r="F56" s="341">
        <v>20731</v>
      </c>
      <c r="G56" s="341">
        <v>20162</v>
      </c>
      <c r="H56" s="342">
        <v>20937</v>
      </c>
    </row>
    <row r="57" spans="2:8" ht="53.25" customHeight="1" x14ac:dyDescent="0.2">
      <c r="B57" s="120"/>
      <c r="C57" s="1201" t="s">
        <v>48</v>
      </c>
      <c r="D57" s="1201"/>
      <c r="E57" s="1202"/>
      <c r="F57" s="343">
        <v>62277</v>
      </c>
      <c r="G57" s="343">
        <v>67228</v>
      </c>
      <c r="H57" s="344">
        <v>75350</v>
      </c>
    </row>
    <row r="58" spans="2:8" ht="45.75" customHeight="1" x14ac:dyDescent="0.2">
      <c r="B58" s="121"/>
      <c r="C58" s="1189" t="s">
        <v>602</v>
      </c>
      <c r="D58" s="1190"/>
      <c r="E58" s="1191"/>
      <c r="F58" s="345">
        <v>20708</v>
      </c>
      <c r="G58" s="345">
        <v>28819</v>
      </c>
      <c r="H58" s="346">
        <v>36789</v>
      </c>
    </row>
    <row r="59" spans="2:8" ht="45.75" customHeight="1" x14ac:dyDescent="0.2">
      <c r="B59" s="121"/>
      <c r="C59" s="1189" t="s">
        <v>603</v>
      </c>
      <c r="D59" s="1190"/>
      <c r="E59" s="1191"/>
      <c r="F59" s="345">
        <v>12315</v>
      </c>
      <c r="G59" s="345">
        <v>11812</v>
      </c>
      <c r="H59" s="346">
        <v>10944</v>
      </c>
    </row>
    <row r="60" spans="2:8" ht="45.75" customHeight="1" x14ac:dyDescent="0.2">
      <c r="B60" s="121"/>
      <c r="C60" s="1189" t="s">
        <v>604</v>
      </c>
      <c r="D60" s="1190"/>
      <c r="E60" s="1191"/>
      <c r="F60" s="345">
        <v>10380</v>
      </c>
      <c r="G60" s="345">
        <v>10462</v>
      </c>
      <c r="H60" s="346">
        <v>10531</v>
      </c>
    </row>
    <row r="61" spans="2:8" ht="45.75" customHeight="1" x14ac:dyDescent="0.2">
      <c r="B61" s="121"/>
      <c r="C61" s="1189" t="s">
        <v>605</v>
      </c>
      <c r="D61" s="1190"/>
      <c r="E61" s="1191"/>
      <c r="F61" s="345">
        <v>2645</v>
      </c>
      <c r="G61" s="345">
        <v>2645</v>
      </c>
      <c r="H61" s="346">
        <v>3246</v>
      </c>
    </row>
    <row r="62" spans="2:8" ht="45.75" customHeight="1" thickBot="1" x14ac:dyDescent="0.25">
      <c r="B62" s="122"/>
      <c r="C62" s="1192" t="s">
        <v>606</v>
      </c>
      <c r="D62" s="1193"/>
      <c r="E62" s="1194"/>
      <c r="F62" s="347">
        <v>2145</v>
      </c>
      <c r="G62" s="347">
        <v>2200</v>
      </c>
      <c r="H62" s="348">
        <v>2260</v>
      </c>
    </row>
    <row r="63" spans="2:8" ht="52.5" customHeight="1" thickBot="1" x14ac:dyDescent="0.25">
      <c r="B63" s="123"/>
      <c r="C63" s="1195" t="s">
        <v>49</v>
      </c>
      <c r="D63" s="1195"/>
      <c r="E63" s="1196"/>
      <c r="F63" s="349">
        <v>119840</v>
      </c>
      <c r="G63" s="349">
        <v>124012</v>
      </c>
      <c r="H63" s="350">
        <v>132903</v>
      </c>
    </row>
    <row r="64" spans="2:8" ht="13" x14ac:dyDescent="0.2"/>
  </sheetData>
  <sheetProtection algorithmName="SHA-512" hashValue="YcAfNK7QUf7kFyIbpJ33Sypi6zFFmWy5a/hg08v48FNCRasHOM7Syb/KpxYhOmXOFtpZG29NLU50v81JQ3eu+w==" saltValue="kR6LOiGOBiVwQhn5i5yK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538</v>
      </c>
      <c r="G2" s="137"/>
      <c r="H2" s="138"/>
    </row>
    <row r="3" spans="1:8" x14ac:dyDescent="0.2">
      <c r="A3" s="134" t="s">
        <v>531</v>
      </c>
      <c r="B3" s="139"/>
      <c r="C3" s="140"/>
      <c r="D3" s="141">
        <v>60226</v>
      </c>
      <c r="E3" s="142"/>
      <c r="F3" s="143">
        <v>58766</v>
      </c>
      <c r="G3" s="144"/>
      <c r="H3" s="145"/>
    </row>
    <row r="4" spans="1:8" x14ac:dyDescent="0.2">
      <c r="A4" s="146"/>
      <c r="B4" s="147"/>
      <c r="C4" s="148"/>
      <c r="D4" s="149">
        <v>28643</v>
      </c>
      <c r="E4" s="150"/>
      <c r="F4" s="151">
        <v>29363</v>
      </c>
      <c r="G4" s="152"/>
      <c r="H4" s="153"/>
    </row>
    <row r="5" spans="1:8" x14ac:dyDescent="0.2">
      <c r="A5" s="134" t="s">
        <v>533</v>
      </c>
      <c r="B5" s="139"/>
      <c r="C5" s="140"/>
      <c r="D5" s="141">
        <v>61693</v>
      </c>
      <c r="E5" s="142"/>
      <c r="F5" s="143">
        <v>62482</v>
      </c>
      <c r="G5" s="144"/>
      <c r="H5" s="145"/>
    </row>
    <row r="6" spans="1:8" x14ac:dyDescent="0.2">
      <c r="A6" s="146"/>
      <c r="B6" s="147"/>
      <c r="C6" s="148"/>
      <c r="D6" s="149">
        <v>34376</v>
      </c>
      <c r="E6" s="150"/>
      <c r="F6" s="151">
        <v>34626</v>
      </c>
      <c r="G6" s="152"/>
      <c r="H6" s="153"/>
    </row>
    <row r="7" spans="1:8" x14ac:dyDescent="0.2">
      <c r="A7" s="134" t="s">
        <v>534</v>
      </c>
      <c r="B7" s="139"/>
      <c r="C7" s="140"/>
      <c r="D7" s="141">
        <v>55436</v>
      </c>
      <c r="E7" s="142"/>
      <c r="F7" s="143">
        <v>59288</v>
      </c>
      <c r="G7" s="144"/>
      <c r="H7" s="145"/>
    </row>
    <row r="8" spans="1:8" x14ac:dyDescent="0.2">
      <c r="A8" s="146"/>
      <c r="B8" s="147"/>
      <c r="C8" s="148"/>
      <c r="D8" s="149">
        <v>26701</v>
      </c>
      <c r="E8" s="150"/>
      <c r="F8" s="151">
        <v>32670</v>
      </c>
      <c r="G8" s="152"/>
      <c r="H8" s="153"/>
    </row>
    <row r="9" spans="1:8" x14ac:dyDescent="0.2">
      <c r="A9" s="134" t="s">
        <v>535</v>
      </c>
      <c r="B9" s="139"/>
      <c r="C9" s="140"/>
      <c r="D9" s="141">
        <v>62674</v>
      </c>
      <c r="E9" s="142"/>
      <c r="F9" s="143">
        <v>63490</v>
      </c>
      <c r="G9" s="144"/>
      <c r="H9" s="145"/>
    </row>
    <row r="10" spans="1:8" x14ac:dyDescent="0.2">
      <c r="A10" s="146"/>
      <c r="B10" s="147"/>
      <c r="C10" s="148"/>
      <c r="D10" s="149">
        <v>34127</v>
      </c>
      <c r="E10" s="150"/>
      <c r="F10" s="151">
        <v>35347</v>
      </c>
      <c r="G10" s="152"/>
      <c r="H10" s="153"/>
    </row>
    <row r="11" spans="1:8" x14ac:dyDescent="0.2">
      <c r="A11" s="134" t="s">
        <v>536</v>
      </c>
      <c r="B11" s="139"/>
      <c r="C11" s="140"/>
      <c r="D11" s="141">
        <v>63011</v>
      </c>
      <c r="E11" s="142"/>
      <c r="F11" s="143">
        <v>68481</v>
      </c>
      <c r="G11" s="144"/>
      <c r="H11" s="145"/>
    </row>
    <row r="12" spans="1:8" x14ac:dyDescent="0.2">
      <c r="A12" s="146"/>
      <c r="B12" s="147"/>
      <c r="C12" s="154"/>
      <c r="D12" s="149">
        <v>42161</v>
      </c>
      <c r="E12" s="150"/>
      <c r="F12" s="151">
        <v>38966</v>
      </c>
      <c r="G12" s="152"/>
      <c r="H12" s="153"/>
    </row>
    <row r="13" spans="1:8" x14ac:dyDescent="0.2">
      <c r="A13" s="134"/>
      <c r="B13" s="139"/>
      <c r="C13" s="140"/>
      <c r="D13" s="141">
        <v>60608</v>
      </c>
      <c r="E13" s="142"/>
      <c r="F13" s="143">
        <v>62501</v>
      </c>
      <c r="G13" s="155"/>
      <c r="H13" s="145"/>
    </row>
    <row r="14" spans="1:8" x14ac:dyDescent="0.2">
      <c r="A14" s="146"/>
      <c r="B14" s="147"/>
      <c r="C14" s="148"/>
      <c r="D14" s="149">
        <v>33202</v>
      </c>
      <c r="E14" s="150"/>
      <c r="F14" s="151">
        <v>34194</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2.02</v>
      </c>
      <c r="C19" s="156">
        <f>ROUND(VALUE(SUBSTITUTE(実質収支比率等に係る経年分析!G$48,"▲","-")),2)</f>
        <v>2.42</v>
      </c>
      <c r="D19" s="156">
        <f>ROUND(VALUE(SUBSTITUTE(実質収支比率等に係る経年分析!H$48,"▲","-")),2)</f>
        <v>2.23</v>
      </c>
      <c r="E19" s="156">
        <f>ROUND(VALUE(SUBSTITUTE(実質収支比率等に係る経年分析!I$48,"▲","-")),2)</f>
        <v>2.06</v>
      </c>
      <c r="F19" s="156">
        <f>ROUND(VALUE(SUBSTITUTE(実質収支比率等に係る経年分析!J$48,"▲","-")),2)</f>
        <v>2.0099999999999998</v>
      </c>
    </row>
    <row r="20" spans="1:11" x14ac:dyDescent="0.2">
      <c r="A20" s="156" t="s">
        <v>53</v>
      </c>
      <c r="B20" s="156">
        <f>ROUND(VALUE(SUBSTITUTE(実質収支比率等に係る経年分析!F$47,"▲","-")),2)</f>
        <v>8.6199999999999992</v>
      </c>
      <c r="C20" s="156">
        <f>ROUND(VALUE(SUBSTITUTE(実質収支比率等に係る経年分析!G$47,"▲","-")),2)</f>
        <v>7.88</v>
      </c>
      <c r="D20" s="156">
        <f>ROUND(VALUE(SUBSTITUTE(実質収支比率等に係る経年分析!H$47,"▲","-")),2)</f>
        <v>8.33</v>
      </c>
      <c r="E20" s="156">
        <f>ROUND(VALUE(SUBSTITUTE(実質収支比率等に係る経年分析!I$47,"▲","-")),2)</f>
        <v>8.07</v>
      </c>
      <c r="F20" s="156">
        <f>ROUND(VALUE(SUBSTITUTE(実質収支比率等に係る経年分析!J$47,"▲","-")),2)</f>
        <v>7.78</v>
      </c>
    </row>
    <row r="21" spans="1:11" x14ac:dyDescent="0.2">
      <c r="A21" s="156" t="s">
        <v>54</v>
      </c>
      <c r="B21" s="156">
        <f>IF(ISNUMBER(VALUE(SUBSTITUTE(実質収支比率等に係る経年分析!F$49,"▲","-"))),ROUND(VALUE(SUBSTITUTE(実質収支比率等に係る経年分析!F$49,"▲","-")),2),NA())</f>
        <v>0.49</v>
      </c>
      <c r="C21" s="156">
        <f>IF(ISNUMBER(VALUE(SUBSTITUTE(実質収支比率等に係る経年分析!G$49,"▲","-"))),ROUND(VALUE(SUBSTITUTE(実質収支比率等に係る経年分析!G$49,"▲","-")),2),NA())</f>
        <v>0.22</v>
      </c>
      <c r="D21" s="156">
        <f>IF(ISNUMBER(VALUE(SUBSTITUTE(実質収支比率等に係る経年分析!H$49,"▲","-"))),ROUND(VALUE(SUBSTITUTE(実質収支比率等に係る経年分析!H$49,"▲","-")),2),NA())</f>
        <v>0.04</v>
      </c>
      <c r="E21" s="156">
        <f>IF(ISNUMBER(VALUE(SUBSTITUTE(実質収支比率等に係る経年分析!I$49,"▲","-"))),ROUND(VALUE(SUBSTITUTE(実質収支比率等に係る経年分析!I$49,"▲","-")),2),NA())</f>
        <v>-0.16</v>
      </c>
      <c r="F21" s="156">
        <f>IF(ISNUMBER(VALUE(SUBSTITUTE(実質収支比率等に係る経年分析!J$49,"▲","-"))),ROUND(VALUE(SUBSTITUTE(実質収支比率等に係る経年分析!J$49,"▲","-")),2),NA())</f>
        <v>0.02</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0.34</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0.01</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0.01</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0.03</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0.05</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0.03</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0.04</v>
      </c>
    </row>
    <row r="30" spans="1:11" x14ac:dyDescent="0.2">
      <c r="A30" s="157" t="str">
        <f>IF(連結実質赤字比率に係る赤字・黒字の構成分析!C$40="",NA(),連結実質赤字比率に係る赤字・黒字の構成分析!C$40)</f>
        <v>工業用水道事業会計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0.13</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0.13</v>
      </c>
    </row>
    <row r="31" spans="1:11" x14ac:dyDescent="0.2">
      <c r="A31" s="157" t="str">
        <f>IF(連結実質赤字比率に係る赤字・黒字の構成分析!C$39="",NA(),連結実質赤字比率に係る赤字・黒字の構成分析!C$39)</f>
        <v>介護保険事業特別会計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0.35</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0.24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0.24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0.32</v>
      </c>
    </row>
    <row r="32" spans="1:11" x14ac:dyDescent="0.2">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0.85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0.73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0.77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0.41</v>
      </c>
    </row>
    <row r="33" spans="1:16" x14ac:dyDescent="0.2">
      <c r="A33" s="157" t="str">
        <f>IF(連結実質赤字比率に係る赤字・黒字の構成分析!C$37="",NA(),連結実質赤字比率に係る赤字・黒字の構成分析!C$37)</f>
        <v>一般会計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2.0099999999999998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2.0699999999999998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2.23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2.06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v>
      </c>
    </row>
    <row r="34" spans="1:16" x14ac:dyDescent="0.2">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2.71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2.4700000000000002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2.85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3.33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3.15</v>
      </c>
    </row>
    <row r="35" spans="1:16" x14ac:dyDescent="0.2">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3.72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3.07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2.85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3.18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3.44</v>
      </c>
    </row>
    <row r="36" spans="1:16" x14ac:dyDescent="0.2">
      <c r="A36" s="157" t="str">
        <f>IF(連結実質赤字比率に係る赤字・黒字の構成分析!C$34="",NA(),連結実質赤字比率に係る赤字・黒字の構成分析!C$34)</f>
        <v>モーターボート競走事業会計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2.88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4.04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4.51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4.67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4.63</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93445</v>
      </c>
      <c r="E42" s="158"/>
      <c r="F42" s="158"/>
      <c r="G42" s="158">
        <f>'実質公債費比率（分子）の構造'!L$52</f>
        <v>88434</v>
      </c>
      <c r="H42" s="158"/>
      <c r="I42" s="158"/>
      <c r="J42" s="158">
        <f>'実質公債費比率（分子）の構造'!M$52</f>
        <v>92457</v>
      </c>
      <c r="K42" s="158"/>
      <c r="L42" s="158"/>
      <c r="M42" s="158">
        <f>'実質公債費比率（分子）の構造'!N$52</f>
        <v>86133</v>
      </c>
      <c r="N42" s="158"/>
      <c r="O42" s="158"/>
      <c r="P42" s="158">
        <f>'実質公債費比率（分子）の構造'!O$52</f>
        <v>86915</v>
      </c>
    </row>
    <row r="43" spans="1:16" x14ac:dyDescent="0.2">
      <c r="A43" s="158" t="s">
        <v>16</v>
      </c>
      <c r="B43" s="158">
        <f>'実質公債費比率（分子）の構造'!K$51</f>
        <v>9</v>
      </c>
      <c r="C43" s="158"/>
      <c r="D43" s="158"/>
      <c r="E43" s="158">
        <f>'実質公債費比率（分子）の構造'!L$51</f>
        <v>9</v>
      </c>
      <c r="F43" s="158"/>
      <c r="G43" s="158"/>
      <c r="H43" s="158">
        <f>'実質公債費比率（分子）の構造'!M$51</f>
        <v>1</v>
      </c>
      <c r="I43" s="158"/>
      <c r="J43" s="158"/>
      <c r="K43" s="158">
        <f>'実質公債費比率（分子）の構造'!N$51</f>
        <v>1</v>
      </c>
      <c r="L43" s="158"/>
      <c r="M43" s="158"/>
      <c r="N43" s="158">
        <f>'実質公債費比率（分子）の構造'!O$51</f>
        <v>14</v>
      </c>
      <c r="O43" s="158"/>
      <c r="P43" s="158"/>
    </row>
    <row r="44" spans="1:16" x14ac:dyDescent="0.2">
      <c r="A44" s="158" t="s">
        <v>62</v>
      </c>
      <c r="B44" s="158">
        <f>'実質公債費比率（分子）の構造'!K$50</f>
        <v>4172</v>
      </c>
      <c r="C44" s="158"/>
      <c r="D44" s="158"/>
      <c r="E44" s="158">
        <f>'実質公債費比率（分子）の構造'!L$50</f>
        <v>4382</v>
      </c>
      <c r="F44" s="158"/>
      <c r="G44" s="158"/>
      <c r="H44" s="158">
        <f>'実質公債費比率（分子）の構造'!M$50</f>
        <v>3911</v>
      </c>
      <c r="I44" s="158"/>
      <c r="J44" s="158"/>
      <c r="K44" s="158">
        <f>'実質公債費比率（分子）の構造'!N$50</f>
        <v>3454</v>
      </c>
      <c r="L44" s="158"/>
      <c r="M44" s="158"/>
      <c r="N44" s="158">
        <f>'実質公債費比率（分子）の構造'!O$50</f>
        <v>5363</v>
      </c>
      <c r="O44" s="158"/>
      <c r="P44" s="158"/>
    </row>
    <row r="45" spans="1:16" x14ac:dyDescent="0.2">
      <c r="A45" s="158" t="s">
        <v>63</v>
      </c>
      <c r="B45" s="158">
        <f>'実質公債費比率（分子）の構造'!K$49</f>
        <v>362</v>
      </c>
      <c r="C45" s="158"/>
      <c r="D45" s="158"/>
      <c r="E45" s="158">
        <f>'実質公債費比率（分子）の構造'!L$49</f>
        <v>357</v>
      </c>
      <c r="F45" s="158"/>
      <c r="G45" s="158"/>
      <c r="H45" s="158">
        <f>'実質公債費比率（分子）の構造'!M$49</f>
        <v>350</v>
      </c>
      <c r="I45" s="158"/>
      <c r="J45" s="158"/>
      <c r="K45" s="158">
        <f>'実質公債費比率（分子）の構造'!N$49</f>
        <v>347</v>
      </c>
      <c r="L45" s="158"/>
      <c r="M45" s="158"/>
      <c r="N45" s="158">
        <f>'実質公債費比率（分子）の構造'!O$49</f>
        <v>346</v>
      </c>
      <c r="O45" s="158"/>
      <c r="P45" s="158"/>
    </row>
    <row r="46" spans="1:16" x14ac:dyDescent="0.2">
      <c r="A46" s="158" t="s">
        <v>64</v>
      </c>
      <c r="B46" s="158">
        <f>'実質公債費比率（分子）の構造'!K$48</f>
        <v>22987</v>
      </c>
      <c r="C46" s="158"/>
      <c r="D46" s="158"/>
      <c r="E46" s="158">
        <f>'実質公債費比率（分子）の構造'!L$48</f>
        <v>22883</v>
      </c>
      <c r="F46" s="158"/>
      <c r="G46" s="158"/>
      <c r="H46" s="158">
        <f>'実質公債費比率（分子）の構造'!M$48</f>
        <v>22974</v>
      </c>
      <c r="I46" s="158"/>
      <c r="J46" s="158"/>
      <c r="K46" s="158">
        <f>'実質公債費比率（分子）の構造'!N$48</f>
        <v>21901</v>
      </c>
      <c r="L46" s="158"/>
      <c r="M46" s="158"/>
      <c r="N46" s="158">
        <f>'実質公債費比率（分子）の構造'!O$48</f>
        <v>21429</v>
      </c>
      <c r="O46" s="158"/>
      <c r="P46" s="158"/>
    </row>
    <row r="47" spans="1:16" x14ac:dyDescent="0.2">
      <c r="A47" s="158" t="s">
        <v>12</v>
      </c>
      <c r="B47" s="158">
        <f>'実質公債費比率（分子）の構造'!K$47</f>
        <v>41895</v>
      </c>
      <c r="C47" s="158"/>
      <c r="D47" s="158"/>
      <c r="E47" s="158">
        <f>'実質公債費比率（分子）の構造'!L$47</f>
        <v>43385</v>
      </c>
      <c r="F47" s="158"/>
      <c r="G47" s="158"/>
      <c r="H47" s="158">
        <f>'実質公債費比率（分子）の構造'!M$47</f>
        <v>44370</v>
      </c>
      <c r="I47" s="158"/>
      <c r="J47" s="158"/>
      <c r="K47" s="158">
        <f>'実質公債費比率（分子）の構造'!N$47</f>
        <v>45220</v>
      </c>
      <c r="L47" s="158"/>
      <c r="M47" s="158"/>
      <c r="N47" s="158">
        <f>'実質公債費比率（分子）の構造'!O$47</f>
        <v>44833</v>
      </c>
      <c r="O47" s="158"/>
      <c r="P47" s="158"/>
    </row>
    <row r="48" spans="1:16" x14ac:dyDescent="0.2">
      <c r="A48" s="158" t="s">
        <v>65</v>
      </c>
      <c r="B48" s="158">
        <f>'実質公債費比率（分子）の構造'!K$46</f>
        <v>299</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57519</v>
      </c>
      <c r="C49" s="158"/>
      <c r="D49" s="158"/>
      <c r="E49" s="158">
        <f>'実質公債費比率（分子）の構造'!L$45</f>
        <v>48439</v>
      </c>
      <c r="F49" s="158"/>
      <c r="G49" s="158"/>
      <c r="H49" s="158">
        <f>'実質公債費比率（分子）の構造'!M$45</f>
        <v>52383</v>
      </c>
      <c r="I49" s="158"/>
      <c r="J49" s="158"/>
      <c r="K49" s="158">
        <f>'実質公債費比率（分子）の構造'!N$45</f>
        <v>46487</v>
      </c>
      <c r="L49" s="158"/>
      <c r="M49" s="158"/>
      <c r="N49" s="158">
        <f>'実質公債費比率（分子）の構造'!O$45</f>
        <v>44319</v>
      </c>
      <c r="O49" s="158"/>
      <c r="P49" s="158"/>
    </row>
    <row r="50" spans="1:16" x14ac:dyDescent="0.2">
      <c r="A50" s="158" t="s">
        <v>67</v>
      </c>
      <c r="B50" s="158" t="e">
        <f>NA()</f>
        <v>#N/A</v>
      </c>
      <c r="C50" s="158">
        <f>IF(ISNUMBER('実質公債費比率（分子）の構造'!K$53),'実質公債費比率（分子）の構造'!K$53,NA())</f>
        <v>33798</v>
      </c>
      <c r="D50" s="158" t="e">
        <f>NA()</f>
        <v>#N/A</v>
      </c>
      <c r="E50" s="158" t="e">
        <f>NA()</f>
        <v>#N/A</v>
      </c>
      <c r="F50" s="158">
        <f>IF(ISNUMBER('実質公債費比率（分子）の構造'!L$53),'実質公債費比率（分子）の構造'!L$53,NA())</f>
        <v>31021</v>
      </c>
      <c r="G50" s="158" t="e">
        <f>NA()</f>
        <v>#N/A</v>
      </c>
      <c r="H50" s="158" t="e">
        <f>NA()</f>
        <v>#N/A</v>
      </c>
      <c r="I50" s="158">
        <f>IF(ISNUMBER('実質公債費比率（分子）の構造'!M$53),'実質公債費比率（分子）の構造'!M$53,NA())</f>
        <v>31532</v>
      </c>
      <c r="J50" s="158" t="e">
        <f>NA()</f>
        <v>#N/A</v>
      </c>
      <c r="K50" s="158" t="e">
        <f>NA()</f>
        <v>#N/A</v>
      </c>
      <c r="L50" s="158">
        <f>IF(ISNUMBER('実質公債費比率（分子）の構造'!N$53),'実質公債費比率（分子）の構造'!N$53,NA())</f>
        <v>31277</v>
      </c>
      <c r="M50" s="158" t="e">
        <f>NA()</f>
        <v>#N/A</v>
      </c>
      <c r="N50" s="158" t="e">
        <f>NA()</f>
        <v>#N/A</v>
      </c>
      <c r="O50" s="158">
        <f>IF(ISNUMBER('実質公債費比率（分子）の構造'!O$53),'実質公債費比率（分子）の構造'!O$53,NA())</f>
        <v>29389</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843488</v>
      </c>
      <c r="E56" s="157"/>
      <c r="F56" s="157"/>
      <c r="G56" s="157">
        <f>'将来負担比率（分子）の構造'!J$52</f>
        <v>847439</v>
      </c>
      <c r="H56" s="157"/>
      <c r="I56" s="157"/>
      <c r="J56" s="157">
        <f>'将来負担比率（分子）の構造'!K$52</f>
        <v>832371</v>
      </c>
      <c r="K56" s="157"/>
      <c r="L56" s="157"/>
      <c r="M56" s="157">
        <f>'将来負担比率（分子）の構造'!L$52</f>
        <v>810666</v>
      </c>
      <c r="N56" s="157"/>
      <c r="O56" s="157"/>
      <c r="P56" s="157">
        <f>'将来負担比率（分子）の構造'!M$52</f>
        <v>777007</v>
      </c>
    </row>
    <row r="57" spans="1:16" x14ac:dyDescent="0.2">
      <c r="A57" s="157" t="s">
        <v>42</v>
      </c>
      <c r="B57" s="157"/>
      <c r="C57" s="157"/>
      <c r="D57" s="157">
        <f>'将来負担比率（分子）の構造'!I$51</f>
        <v>266110</v>
      </c>
      <c r="E57" s="157"/>
      <c r="F57" s="157"/>
      <c r="G57" s="157">
        <f>'将来負担比率（分子）の構造'!J$51</f>
        <v>278154</v>
      </c>
      <c r="H57" s="157"/>
      <c r="I57" s="157"/>
      <c r="J57" s="157">
        <f>'将来負担比率（分子）の構造'!K$51</f>
        <v>284406</v>
      </c>
      <c r="K57" s="157"/>
      <c r="L57" s="157"/>
      <c r="M57" s="157">
        <f>'将来負担比率（分子）の構造'!L$51</f>
        <v>280878</v>
      </c>
      <c r="N57" s="157"/>
      <c r="O57" s="157"/>
      <c r="P57" s="157">
        <f>'将来負担比率（分子）の構造'!M$51</f>
        <v>324551</v>
      </c>
    </row>
    <row r="58" spans="1:16" x14ac:dyDescent="0.2">
      <c r="A58" s="157" t="s">
        <v>41</v>
      </c>
      <c r="B58" s="157"/>
      <c r="C58" s="157"/>
      <c r="D58" s="157">
        <f>'将来負担比率（分子）の構造'!I$50</f>
        <v>295511</v>
      </c>
      <c r="E58" s="157"/>
      <c r="F58" s="157"/>
      <c r="G58" s="157">
        <f>'将来負担比率（分子）の構造'!J$50</f>
        <v>336218</v>
      </c>
      <c r="H58" s="157"/>
      <c r="I58" s="157"/>
      <c r="J58" s="157">
        <f>'将来負担比率（分子）の構造'!K$50</f>
        <v>378563</v>
      </c>
      <c r="K58" s="157"/>
      <c r="L58" s="157"/>
      <c r="M58" s="157">
        <f>'将来負担比率（分子）の構造'!L$50</f>
        <v>403393</v>
      </c>
      <c r="N58" s="157"/>
      <c r="O58" s="157"/>
      <c r="P58" s="157">
        <f>'将来負担比率（分子）の構造'!M$50</f>
        <v>423560</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19326</v>
      </c>
      <c r="C61" s="157"/>
      <c r="D61" s="157"/>
      <c r="E61" s="157">
        <f>'将来負担比率（分子）の構造'!J$46</f>
        <v>9955</v>
      </c>
      <c r="F61" s="157"/>
      <c r="G61" s="157"/>
      <c r="H61" s="157">
        <f>'将来負担比率（分子）の構造'!K$46</f>
        <v>13031</v>
      </c>
      <c r="I61" s="157"/>
      <c r="J61" s="157"/>
      <c r="K61" s="157">
        <f>'将来負担比率（分子）の構造'!L$46</f>
        <v>13358</v>
      </c>
      <c r="L61" s="157"/>
      <c r="M61" s="157"/>
      <c r="N61" s="157">
        <f>'将来負担比率（分子）の構造'!M$46</f>
        <v>13769</v>
      </c>
      <c r="O61" s="157"/>
      <c r="P61" s="157"/>
    </row>
    <row r="62" spans="1:16" x14ac:dyDescent="0.2">
      <c r="A62" s="157" t="s">
        <v>35</v>
      </c>
      <c r="B62" s="157">
        <f>'将来負担比率（分子）の構造'!I$45</f>
        <v>90696</v>
      </c>
      <c r="C62" s="157"/>
      <c r="D62" s="157"/>
      <c r="E62" s="157">
        <f>'将来負担比率（分子）の構造'!J$45</f>
        <v>88203</v>
      </c>
      <c r="F62" s="157"/>
      <c r="G62" s="157"/>
      <c r="H62" s="157">
        <f>'将来負担比率（分子）の構造'!K$45</f>
        <v>87241</v>
      </c>
      <c r="I62" s="157"/>
      <c r="J62" s="157"/>
      <c r="K62" s="157">
        <f>'将来負担比率（分子）の構造'!L$45</f>
        <v>88709</v>
      </c>
      <c r="L62" s="157"/>
      <c r="M62" s="157"/>
      <c r="N62" s="157">
        <f>'将来負担比率（分子）の構造'!M$45</f>
        <v>90901</v>
      </c>
      <c r="O62" s="157"/>
      <c r="P62" s="157"/>
    </row>
    <row r="63" spans="1:16" x14ac:dyDescent="0.2">
      <c r="A63" s="157" t="s">
        <v>34</v>
      </c>
      <c r="B63" s="157">
        <f>'将来負担比率（分子）の構造'!I$44</f>
        <v>3162</v>
      </c>
      <c r="C63" s="157"/>
      <c r="D63" s="157"/>
      <c r="E63" s="157">
        <f>'将来負担比率（分子）の構造'!J$44</f>
        <v>2824</v>
      </c>
      <c r="F63" s="157"/>
      <c r="G63" s="157"/>
      <c r="H63" s="157">
        <f>'将来負担比率（分子）の構造'!K$44</f>
        <v>2488</v>
      </c>
      <c r="I63" s="157"/>
      <c r="J63" s="157"/>
      <c r="K63" s="157">
        <f>'将来負担比率（分子）の構造'!L$44</f>
        <v>2150</v>
      </c>
      <c r="L63" s="157"/>
      <c r="M63" s="157"/>
      <c r="N63" s="157">
        <f>'将来負担比率（分子）の構造'!M$44</f>
        <v>1811</v>
      </c>
      <c r="O63" s="157"/>
      <c r="P63" s="157"/>
    </row>
    <row r="64" spans="1:16" x14ac:dyDescent="0.2">
      <c r="A64" s="157" t="s">
        <v>33</v>
      </c>
      <c r="B64" s="157">
        <f>'将来負担比率（分子）の構造'!I$43</f>
        <v>256858</v>
      </c>
      <c r="C64" s="157"/>
      <c r="D64" s="157"/>
      <c r="E64" s="157">
        <f>'将来負担比率（分子）の構造'!J$43</f>
        <v>251685</v>
      </c>
      <c r="F64" s="157"/>
      <c r="G64" s="157"/>
      <c r="H64" s="157">
        <f>'将来負担比率（分子）の構造'!K$43</f>
        <v>259475</v>
      </c>
      <c r="I64" s="157"/>
      <c r="J64" s="157"/>
      <c r="K64" s="157">
        <f>'将来負担比率（分子）の構造'!L$43</f>
        <v>260432</v>
      </c>
      <c r="L64" s="157"/>
      <c r="M64" s="157"/>
      <c r="N64" s="157">
        <f>'将来負担比率（分子）の構造'!M$43</f>
        <v>259771</v>
      </c>
      <c r="O64" s="157"/>
      <c r="P64" s="157"/>
    </row>
    <row r="65" spans="1:16" x14ac:dyDescent="0.2">
      <c r="A65" s="157" t="s">
        <v>32</v>
      </c>
      <c r="B65" s="157">
        <f>'将来負担比率（分子）の構造'!I$42</f>
        <v>29129</v>
      </c>
      <c r="C65" s="157"/>
      <c r="D65" s="157"/>
      <c r="E65" s="157">
        <f>'将来負担比率（分子）の構造'!J$42</f>
        <v>33552</v>
      </c>
      <c r="F65" s="157"/>
      <c r="G65" s="157"/>
      <c r="H65" s="157">
        <f>'将来負担比率（分子）の構造'!K$42</f>
        <v>30889</v>
      </c>
      <c r="I65" s="157"/>
      <c r="J65" s="157"/>
      <c r="K65" s="157">
        <f>'将来負担比率（分子）の構造'!L$42</f>
        <v>27658</v>
      </c>
      <c r="L65" s="157"/>
      <c r="M65" s="157"/>
      <c r="N65" s="157">
        <f>'将来負担比率（分子）の構造'!M$42</f>
        <v>46930</v>
      </c>
      <c r="O65" s="157"/>
      <c r="P65" s="157"/>
    </row>
    <row r="66" spans="1:16" x14ac:dyDescent="0.2">
      <c r="A66" s="157" t="s">
        <v>31</v>
      </c>
      <c r="B66" s="157">
        <f>'将来負担比率（分子）の構造'!I$41</f>
        <v>1400373</v>
      </c>
      <c r="C66" s="157"/>
      <c r="D66" s="157"/>
      <c r="E66" s="157">
        <f>'将来負担比率（分子）の構造'!J$41</f>
        <v>1401546</v>
      </c>
      <c r="F66" s="157"/>
      <c r="G66" s="157"/>
      <c r="H66" s="157">
        <f>'将来負担比率（分子）の構造'!K$41</f>
        <v>1387606</v>
      </c>
      <c r="I66" s="157"/>
      <c r="J66" s="157"/>
      <c r="K66" s="157">
        <f>'将来負担比率（分子）の構造'!L$41</f>
        <v>1367746</v>
      </c>
      <c r="L66" s="157"/>
      <c r="M66" s="157"/>
      <c r="N66" s="157">
        <f>'将来負担比率（分子）の構造'!M$41</f>
        <v>1355869</v>
      </c>
      <c r="O66" s="157"/>
      <c r="P66" s="157"/>
    </row>
    <row r="67" spans="1:16" x14ac:dyDescent="0.2">
      <c r="A67" s="157" t="s">
        <v>71</v>
      </c>
      <c r="B67" s="157" t="e">
        <f>NA()</f>
        <v>#N/A</v>
      </c>
      <c r="C67" s="157">
        <f>IF(ISNUMBER('将来負担比率（分子）の構造'!I$53), IF('将来負担比率（分子）の構造'!I$53 &lt; 0, 0, '将来負担比率（分子）の構造'!I$53), NA())</f>
        <v>394436</v>
      </c>
      <c r="D67" s="157" t="e">
        <f>NA()</f>
        <v>#N/A</v>
      </c>
      <c r="E67" s="157" t="e">
        <f>NA()</f>
        <v>#N/A</v>
      </c>
      <c r="F67" s="157">
        <f>IF(ISNUMBER('将来負担比率（分子）の構造'!J$53), IF('将来負担比率（分子）の構造'!J$53 &lt; 0, 0, '将来負担比率（分子）の構造'!J$53), NA())</f>
        <v>325955</v>
      </c>
      <c r="G67" s="157" t="e">
        <f>NA()</f>
        <v>#N/A</v>
      </c>
      <c r="H67" s="157" t="e">
        <f>NA()</f>
        <v>#N/A</v>
      </c>
      <c r="I67" s="157">
        <f>IF(ISNUMBER('将来負担比率（分子）の構造'!K$53), IF('将来負担比率（分子）の構造'!K$53 &lt; 0, 0, '将来負担比率（分子）の構造'!K$53), NA())</f>
        <v>285389</v>
      </c>
      <c r="J67" s="157" t="e">
        <f>NA()</f>
        <v>#N/A</v>
      </c>
      <c r="K67" s="157" t="e">
        <f>NA()</f>
        <v>#N/A</v>
      </c>
      <c r="L67" s="157">
        <f>IF(ISNUMBER('将来負担比率（分子）の構造'!L$53), IF('将来負担比率（分子）の構造'!L$53 &lt; 0, 0, '将来負担比率（分子）の構造'!L$53), NA())</f>
        <v>265116</v>
      </c>
      <c r="M67" s="157" t="e">
        <f>NA()</f>
        <v>#N/A</v>
      </c>
      <c r="N67" s="157" t="e">
        <f>NA()</f>
        <v>#N/A</v>
      </c>
      <c r="O67" s="157">
        <f>IF(ISNUMBER('将来負担比率（分子）の構造'!M$53), IF('将来負担比率（分子）の構造'!M$53 &lt; 0, 0, '将来負担比率（分子）の構造'!M$53), NA())</f>
        <v>243934</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36832</v>
      </c>
      <c r="C72" s="161">
        <f>基金残高に係る経年分析!G55</f>
        <v>36623</v>
      </c>
      <c r="D72" s="161">
        <f>基金残高に係る経年分析!H55</f>
        <v>36615</v>
      </c>
    </row>
    <row r="73" spans="1:16" x14ac:dyDescent="0.2">
      <c r="A73" s="160" t="s">
        <v>74</v>
      </c>
      <c r="B73" s="161">
        <f>基金残高に係る経年分析!F56</f>
        <v>20731</v>
      </c>
      <c r="C73" s="161">
        <f>基金残高に係る経年分析!G56</f>
        <v>20162</v>
      </c>
      <c r="D73" s="161">
        <f>基金残高に係る経年分析!H56</f>
        <v>20937</v>
      </c>
    </row>
    <row r="74" spans="1:16" x14ac:dyDescent="0.2">
      <c r="A74" s="160" t="s">
        <v>75</v>
      </c>
      <c r="B74" s="161">
        <f>基金残高に係る経年分析!F57</f>
        <v>62277</v>
      </c>
      <c r="C74" s="161">
        <f>基金残高に係る経年分析!G57</f>
        <v>67228</v>
      </c>
      <c r="D74" s="161">
        <f>基金残高に係る経年分析!H57</f>
        <v>75350</v>
      </c>
    </row>
  </sheetData>
  <sheetProtection algorithmName="SHA-512" hashValue="JZEnzP1Xx6sGL1SfEZ2fcR4JiCQ3RbI9gvaKjZYmwdpyK54B/N/rv/QxgdLeZD47sRUOMH2B0pHeyOBDVjc9DA==" saltValue="nVVwbbXVBtW4soe9+uqL2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CA1" sqref="CA1"/>
    </sheetView>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383742341</v>
      </c>
      <c r="S5" s="664"/>
      <c r="T5" s="664"/>
      <c r="U5" s="664"/>
      <c r="V5" s="664"/>
      <c r="W5" s="664"/>
      <c r="X5" s="664"/>
      <c r="Y5" s="689"/>
      <c r="Z5" s="702">
        <v>33.9</v>
      </c>
      <c r="AA5" s="702"/>
      <c r="AB5" s="702"/>
      <c r="AC5" s="702"/>
      <c r="AD5" s="703">
        <v>350073729</v>
      </c>
      <c r="AE5" s="703"/>
      <c r="AF5" s="703"/>
      <c r="AG5" s="703"/>
      <c r="AH5" s="703"/>
      <c r="AI5" s="703"/>
      <c r="AJ5" s="703"/>
      <c r="AK5" s="703"/>
      <c r="AL5" s="690">
        <v>71.3</v>
      </c>
      <c r="AM5" s="672"/>
      <c r="AN5" s="672"/>
      <c r="AO5" s="691"/>
      <c r="AP5" s="666" t="s">
        <v>216</v>
      </c>
      <c r="AQ5" s="667"/>
      <c r="AR5" s="667"/>
      <c r="AS5" s="667"/>
      <c r="AT5" s="667"/>
      <c r="AU5" s="667"/>
      <c r="AV5" s="667"/>
      <c r="AW5" s="667"/>
      <c r="AX5" s="667"/>
      <c r="AY5" s="667"/>
      <c r="AZ5" s="667"/>
      <c r="BA5" s="667"/>
      <c r="BB5" s="667"/>
      <c r="BC5" s="667"/>
      <c r="BD5" s="667"/>
      <c r="BE5" s="667"/>
      <c r="BF5" s="668"/>
      <c r="BG5" s="608">
        <v>341449156</v>
      </c>
      <c r="BH5" s="609"/>
      <c r="BI5" s="609"/>
      <c r="BJ5" s="609"/>
      <c r="BK5" s="609"/>
      <c r="BL5" s="609"/>
      <c r="BM5" s="609"/>
      <c r="BN5" s="610"/>
      <c r="BO5" s="646">
        <v>89</v>
      </c>
      <c r="BP5" s="646"/>
      <c r="BQ5" s="646"/>
      <c r="BR5" s="646"/>
      <c r="BS5" s="647">
        <v>10275571</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7270325</v>
      </c>
      <c r="S6" s="609"/>
      <c r="T6" s="609"/>
      <c r="U6" s="609"/>
      <c r="V6" s="609"/>
      <c r="W6" s="609"/>
      <c r="X6" s="609"/>
      <c r="Y6" s="610"/>
      <c r="Z6" s="646">
        <v>0.6</v>
      </c>
      <c r="AA6" s="646"/>
      <c r="AB6" s="646"/>
      <c r="AC6" s="646"/>
      <c r="AD6" s="647">
        <v>7270325</v>
      </c>
      <c r="AE6" s="647"/>
      <c r="AF6" s="647"/>
      <c r="AG6" s="647"/>
      <c r="AH6" s="647"/>
      <c r="AI6" s="647"/>
      <c r="AJ6" s="647"/>
      <c r="AK6" s="647"/>
      <c r="AL6" s="611">
        <v>1.5</v>
      </c>
      <c r="AM6" s="612"/>
      <c r="AN6" s="612"/>
      <c r="AO6" s="648"/>
      <c r="AP6" s="605" t="s">
        <v>221</v>
      </c>
      <c r="AQ6" s="606"/>
      <c r="AR6" s="606"/>
      <c r="AS6" s="606"/>
      <c r="AT6" s="606"/>
      <c r="AU6" s="606"/>
      <c r="AV6" s="606"/>
      <c r="AW6" s="606"/>
      <c r="AX6" s="606"/>
      <c r="AY6" s="606"/>
      <c r="AZ6" s="606"/>
      <c r="BA6" s="606"/>
      <c r="BB6" s="606"/>
      <c r="BC6" s="606"/>
      <c r="BD6" s="606"/>
      <c r="BE6" s="606"/>
      <c r="BF6" s="607"/>
      <c r="BG6" s="608">
        <v>341449156</v>
      </c>
      <c r="BH6" s="609"/>
      <c r="BI6" s="609"/>
      <c r="BJ6" s="609"/>
      <c r="BK6" s="609"/>
      <c r="BL6" s="609"/>
      <c r="BM6" s="609"/>
      <c r="BN6" s="610"/>
      <c r="BO6" s="646">
        <v>89</v>
      </c>
      <c r="BP6" s="646"/>
      <c r="BQ6" s="646"/>
      <c r="BR6" s="646"/>
      <c r="BS6" s="647">
        <v>10275571</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1802699</v>
      </c>
      <c r="CS6" s="609"/>
      <c r="CT6" s="609"/>
      <c r="CU6" s="609"/>
      <c r="CV6" s="609"/>
      <c r="CW6" s="609"/>
      <c r="CX6" s="609"/>
      <c r="CY6" s="610"/>
      <c r="CZ6" s="690">
        <v>0.2</v>
      </c>
      <c r="DA6" s="672"/>
      <c r="DB6" s="672"/>
      <c r="DC6" s="692"/>
      <c r="DD6" s="614" t="s">
        <v>122</v>
      </c>
      <c r="DE6" s="609"/>
      <c r="DF6" s="609"/>
      <c r="DG6" s="609"/>
      <c r="DH6" s="609"/>
      <c r="DI6" s="609"/>
      <c r="DJ6" s="609"/>
      <c r="DK6" s="609"/>
      <c r="DL6" s="609"/>
      <c r="DM6" s="609"/>
      <c r="DN6" s="609"/>
      <c r="DO6" s="609"/>
      <c r="DP6" s="610"/>
      <c r="DQ6" s="614">
        <v>1802699</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99375</v>
      </c>
      <c r="S7" s="609"/>
      <c r="T7" s="609"/>
      <c r="U7" s="609"/>
      <c r="V7" s="609"/>
      <c r="W7" s="609"/>
      <c r="X7" s="609"/>
      <c r="Y7" s="610"/>
      <c r="Z7" s="646">
        <v>0</v>
      </c>
      <c r="AA7" s="646"/>
      <c r="AB7" s="646"/>
      <c r="AC7" s="646"/>
      <c r="AD7" s="647">
        <v>99375</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181124973</v>
      </c>
      <c r="BH7" s="609"/>
      <c r="BI7" s="609"/>
      <c r="BJ7" s="609"/>
      <c r="BK7" s="609"/>
      <c r="BL7" s="609"/>
      <c r="BM7" s="609"/>
      <c r="BN7" s="610"/>
      <c r="BO7" s="646">
        <v>47.2</v>
      </c>
      <c r="BP7" s="646"/>
      <c r="BQ7" s="646"/>
      <c r="BR7" s="646"/>
      <c r="BS7" s="647">
        <v>10275571</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69280063</v>
      </c>
      <c r="CS7" s="609"/>
      <c r="CT7" s="609"/>
      <c r="CU7" s="609"/>
      <c r="CV7" s="609"/>
      <c r="CW7" s="609"/>
      <c r="CX7" s="609"/>
      <c r="CY7" s="610"/>
      <c r="CZ7" s="646">
        <v>6.2</v>
      </c>
      <c r="DA7" s="646"/>
      <c r="DB7" s="646"/>
      <c r="DC7" s="646"/>
      <c r="DD7" s="614">
        <v>4386370</v>
      </c>
      <c r="DE7" s="609"/>
      <c r="DF7" s="609"/>
      <c r="DG7" s="609"/>
      <c r="DH7" s="609"/>
      <c r="DI7" s="609"/>
      <c r="DJ7" s="609"/>
      <c r="DK7" s="609"/>
      <c r="DL7" s="609"/>
      <c r="DM7" s="609"/>
      <c r="DN7" s="609"/>
      <c r="DO7" s="609"/>
      <c r="DP7" s="610"/>
      <c r="DQ7" s="614">
        <v>52087828</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2051091</v>
      </c>
      <c r="S8" s="609"/>
      <c r="T8" s="609"/>
      <c r="U8" s="609"/>
      <c r="V8" s="609"/>
      <c r="W8" s="609"/>
      <c r="X8" s="609"/>
      <c r="Y8" s="610"/>
      <c r="Z8" s="646">
        <v>0.2</v>
      </c>
      <c r="AA8" s="646"/>
      <c r="AB8" s="646"/>
      <c r="AC8" s="646"/>
      <c r="AD8" s="647">
        <v>2051091</v>
      </c>
      <c r="AE8" s="647"/>
      <c r="AF8" s="647"/>
      <c r="AG8" s="647"/>
      <c r="AH8" s="647"/>
      <c r="AI8" s="647"/>
      <c r="AJ8" s="647"/>
      <c r="AK8" s="647"/>
      <c r="AL8" s="611">
        <v>0.4</v>
      </c>
      <c r="AM8" s="612"/>
      <c r="AN8" s="612"/>
      <c r="AO8" s="648"/>
      <c r="AP8" s="605" t="s">
        <v>227</v>
      </c>
      <c r="AQ8" s="606"/>
      <c r="AR8" s="606"/>
      <c r="AS8" s="606"/>
      <c r="AT8" s="606"/>
      <c r="AU8" s="606"/>
      <c r="AV8" s="606"/>
      <c r="AW8" s="606"/>
      <c r="AX8" s="606"/>
      <c r="AY8" s="606"/>
      <c r="AZ8" s="606"/>
      <c r="BA8" s="606"/>
      <c r="BB8" s="606"/>
      <c r="BC8" s="606"/>
      <c r="BD8" s="606"/>
      <c r="BE8" s="606"/>
      <c r="BF8" s="607"/>
      <c r="BG8" s="608">
        <v>2527486</v>
      </c>
      <c r="BH8" s="609"/>
      <c r="BI8" s="609"/>
      <c r="BJ8" s="609"/>
      <c r="BK8" s="609"/>
      <c r="BL8" s="609"/>
      <c r="BM8" s="609"/>
      <c r="BN8" s="610"/>
      <c r="BO8" s="646">
        <v>0.7</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386970614</v>
      </c>
      <c r="CS8" s="609"/>
      <c r="CT8" s="609"/>
      <c r="CU8" s="609"/>
      <c r="CV8" s="609"/>
      <c r="CW8" s="609"/>
      <c r="CX8" s="609"/>
      <c r="CY8" s="610"/>
      <c r="CZ8" s="646">
        <v>34.799999999999997</v>
      </c>
      <c r="DA8" s="646"/>
      <c r="DB8" s="646"/>
      <c r="DC8" s="646"/>
      <c r="DD8" s="614">
        <v>5107209</v>
      </c>
      <c r="DE8" s="609"/>
      <c r="DF8" s="609"/>
      <c r="DG8" s="609"/>
      <c r="DH8" s="609"/>
      <c r="DI8" s="609"/>
      <c r="DJ8" s="609"/>
      <c r="DK8" s="609"/>
      <c r="DL8" s="609"/>
      <c r="DM8" s="609"/>
      <c r="DN8" s="609"/>
      <c r="DO8" s="609"/>
      <c r="DP8" s="610"/>
      <c r="DQ8" s="614">
        <v>183855722</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2883375</v>
      </c>
      <c r="S9" s="609"/>
      <c r="T9" s="609"/>
      <c r="U9" s="609"/>
      <c r="V9" s="609"/>
      <c r="W9" s="609"/>
      <c r="X9" s="609"/>
      <c r="Y9" s="610"/>
      <c r="Z9" s="646">
        <v>0.3</v>
      </c>
      <c r="AA9" s="646"/>
      <c r="AB9" s="646"/>
      <c r="AC9" s="646"/>
      <c r="AD9" s="647">
        <v>2883375</v>
      </c>
      <c r="AE9" s="647"/>
      <c r="AF9" s="647"/>
      <c r="AG9" s="647"/>
      <c r="AH9" s="647"/>
      <c r="AI9" s="647"/>
      <c r="AJ9" s="647"/>
      <c r="AK9" s="647"/>
      <c r="AL9" s="611">
        <v>0.6</v>
      </c>
      <c r="AM9" s="612"/>
      <c r="AN9" s="612"/>
      <c r="AO9" s="648"/>
      <c r="AP9" s="605" t="s">
        <v>230</v>
      </c>
      <c r="AQ9" s="606"/>
      <c r="AR9" s="606"/>
      <c r="AS9" s="606"/>
      <c r="AT9" s="606"/>
      <c r="AU9" s="606"/>
      <c r="AV9" s="606"/>
      <c r="AW9" s="606"/>
      <c r="AX9" s="606"/>
      <c r="AY9" s="606"/>
      <c r="AZ9" s="606"/>
      <c r="BA9" s="606"/>
      <c r="BB9" s="606"/>
      <c r="BC9" s="606"/>
      <c r="BD9" s="606"/>
      <c r="BE9" s="606"/>
      <c r="BF9" s="607"/>
      <c r="BG9" s="608">
        <v>135828297</v>
      </c>
      <c r="BH9" s="609"/>
      <c r="BI9" s="609"/>
      <c r="BJ9" s="609"/>
      <c r="BK9" s="609"/>
      <c r="BL9" s="609"/>
      <c r="BM9" s="609"/>
      <c r="BN9" s="610"/>
      <c r="BO9" s="646">
        <v>35.4</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61888959</v>
      </c>
      <c r="CS9" s="609"/>
      <c r="CT9" s="609"/>
      <c r="CU9" s="609"/>
      <c r="CV9" s="609"/>
      <c r="CW9" s="609"/>
      <c r="CX9" s="609"/>
      <c r="CY9" s="610"/>
      <c r="CZ9" s="646">
        <v>5.6</v>
      </c>
      <c r="DA9" s="646"/>
      <c r="DB9" s="646"/>
      <c r="DC9" s="646"/>
      <c r="DD9" s="614">
        <v>4534751</v>
      </c>
      <c r="DE9" s="609"/>
      <c r="DF9" s="609"/>
      <c r="DG9" s="609"/>
      <c r="DH9" s="609"/>
      <c r="DI9" s="609"/>
      <c r="DJ9" s="609"/>
      <c r="DK9" s="609"/>
      <c r="DL9" s="609"/>
      <c r="DM9" s="609"/>
      <c r="DN9" s="609"/>
      <c r="DO9" s="609"/>
      <c r="DP9" s="610"/>
      <c r="DQ9" s="614">
        <v>42875847</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v>337691</v>
      </c>
      <c r="S10" s="609"/>
      <c r="T10" s="609"/>
      <c r="U10" s="609"/>
      <c r="V10" s="609"/>
      <c r="W10" s="609"/>
      <c r="X10" s="609"/>
      <c r="Y10" s="610"/>
      <c r="Z10" s="646">
        <v>0</v>
      </c>
      <c r="AA10" s="646"/>
      <c r="AB10" s="646"/>
      <c r="AC10" s="646"/>
      <c r="AD10" s="647">
        <v>337691</v>
      </c>
      <c r="AE10" s="647"/>
      <c r="AF10" s="647"/>
      <c r="AG10" s="647"/>
      <c r="AH10" s="647"/>
      <c r="AI10" s="647"/>
      <c r="AJ10" s="647"/>
      <c r="AK10" s="647"/>
      <c r="AL10" s="611">
        <v>0.1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9832983</v>
      </c>
      <c r="BH10" s="609"/>
      <c r="BI10" s="609"/>
      <c r="BJ10" s="609"/>
      <c r="BK10" s="609"/>
      <c r="BL10" s="609"/>
      <c r="BM10" s="609"/>
      <c r="BN10" s="610"/>
      <c r="BO10" s="646">
        <v>2.6</v>
      </c>
      <c r="BP10" s="646"/>
      <c r="BQ10" s="646"/>
      <c r="BR10" s="646"/>
      <c r="BS10" s="647">
        <v>1199486</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120366</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109908</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44068206</v>
      </c>
      <c r="S11" s="609"/>
      <c r="T11" s="609"/>
      <c r="U11" s="609"/>
      <c r="V11" s="609"/>
      <c r="W11" s="609"/>
      <c r="X11" s="609"/>
      <c r="Y11" s="610"/>
      <c r="Z11" s="611">
        <v>3.9</v>
      </c>
      <c r="AA11" s="612"/>
      <c r="AB11" s="612"/>
      <c r="AC11" s="613"/>
      <c r="AD11" s="614">
        <v>44068206</v>
      </c>
      <c r="AE11" s="609"/>
      <c r="AF11" s="609"/>
      <c r="AG11" s="609"/>
      <c r="AH11" s="609"/>
      <c r="AI11" s="609"/>
      <c r="AJ11" s="609"/>
      <c r="AK11" s="610"/>
      <c r="AL11" s="611">
        <v>9</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32936207</v>
      </c>
      <c r="BH11" s="609"/>
      <c r="BI11" s="609"/>
      <c r="BJ11" s="609"/>
      <c r="BK11" s="609"/>
      <c r="BL11" s="609"/>
      <c r="BM11" s="609"/>
      <c r="BN11" s="610"/>
      <c r="BO11" s="646">
        <v>8.6</v>
      </c>
      <c r="BP11" s="646"/>
      <c r="BQ11" s="646"/>
      <c r="BR11" s="646"/>
      <c r="BS11" s="647">
        <v>9076085</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4767727</v>
      </c>
      <c r="CS11" s="609"/>
      <c r="CT11" s="609"/>
      <c r="CU11" s="609"/>
      <c r="CV11" s="609"/>
      <c r="CW11" s="609"/>
      <c r="CX11" s="609"/>
      <c r="CY11" s="610"/>
      <c r="CZ11" s="646">
        <v>0.4</v>
      </c>
      <c r="DA11" s="646"/>
      <c r="DB11" s="646"/>
      <c r="DC11" s="646"/>
      <c r="DD11" s="614">
        <v>1581318</v>
      </c>
      <c r="DE11" s="609"/>
      <c r="DF11" s="609"/>
      <c r="DG11" s="609"/>
      <c r="DH11" s="609"/>
      <c r="DI11" s="609"/>
      <c r="DJ11" s="609"/>
      <c r="DK11" s="609"/>
      <c r="DL11" s="609"/>
      <c r="DM11" s="609"/>
      <c r="DN11" s="609"/>
      <c r="DO11" s="609"/>
      <c r="DP11" s="610"/>
      <c r="DQ11" s="614">
        <v>3117159</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35437</v>
      </c>
      <c r="S12" s="609"/>
      <c r="T12" s="609"/>
      <c r="U12" s="609"/>
      <c r="V12" s="609"/>
      <c r="W12" s="609"/>
      <c r="X12" s="609"/>
      <c r="Y12" s="610"/>
      <c r="Z12" s="646">
        <v>0</v>
      </c>
      <c r="AA12" s="646"/>
      <c r="AB12" s="646"/>
      <c r="AC12" s="646"/>
      <c r="AD12" s="647">
        <v>35437</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144730428</v>
      </c>
      <c r="BH12" s="609"/>
      <c r="BI12" s="609"/>
      <c r="BJ12" s="609"/>
      <c r="BK12" s="609"/>
      <c r="BL12" s="609"/>
      <c r="BM12" s="609"/>
      <c r="BN12" s="610"/>
      <c r="BO12" s="646">
        <v>37.700000000000003</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184894514</v>
      </c>
      <c r="CS12" s="609"/>
      <c r="CT12" s="609"/>
      <c r="CU12" s="609"/>
      <c r="CV12" s="609"/>
      <c r="CW12" s="609"/>
      <c r="CX12" s="609"/>
      <c r="CY12" s="610"/>
      <c r="CZ12" s="646">
        <v>16.600000000000001</v>
      </c>
      <c r="DA12" s="646"/>
      <c r="DB12" s="646"/>
      <c r="DC12" s="646"/>
      <c r="DD12" s="614">
        <v>1603419</v>
      </c>
      <c r="DE12" s="609"/>
      <c r="DF12" s="609"/>
      <c r="DG12" s="609"/>
      <c r="DH12" s="609"/>
      <c r="DI12" s="609"/>
      <c r="DJ12" s="609"/>
      <c r="DK12" s="609"/>
      <c r="DL12" s="609"/>
      <c r="DM12" s="609"/>
      <c r="DN12" s="609"/>
      <c r="DO12" s="609"/>
      <c r="DP12" s="610"/>
      <c r="DQ12" s="614">
        <v>13544602</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143805861</v>
      </c>
      <c r="BH13" s="609"/>
      <c r="BI13" s="609"/>
      <c r="BJ13" s="609"/>
      <c r="BK13" s="609"/>
      <c r="BL13" s="609"/>
      <c r="BM13" s="609"/>
      <c r="BN13" s="610"/>
      <c r="BO13" s="646">
        <v>37.5</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94578736</v>
      </c>
      <c r="CS13" s="609"/>
      <c r="CT13" s="609"/>
      <c r="CU13" s="609"/>
      <c r="CV13" s="609"/>
      <c r="CW13" s="609"/>
      <c r="CX13" s="609"/>
      <c r="CY13" s="610"/>
      <c r="CZ13" s="646">
        <v>8.5</v>
      </c>
      <c r="DA13" s="646"/>
      <c r="DB13" s="646"/>
      <c r="DC13" s="646"/>
      <c r="DD13" s="614">
        <v>45363340</v>
      </c>
      <c r="DE13" s="609"/>
      <c r="DF13" s="609"/>
      <c r="DG13" s="609"/>
      <c r="DH13" s="609"/>
      <c r="DI13" s="609"/>
      <c r="DJ13" s="609"/>
      <c r="DK13" s="609"/>
      <c r="DL13" s="609"/>
      <c r="DM13" s="609"/>
      <c r="DN13" s="609"/>
      <c r="DO13" s="609"/>
      <c r="DP13" s="610"/>
      <c r="DQ13" s="614">
        <v>48007310</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5090540</v>
      </c>
      <c r="S14" s="609"/>
      <c r="T14" s="609"/>
      <c r="U14" s="609"/>
      <c r="V14" s="609"/>
      <c r="W14" s="609"/>
      <c r="X14" s="609"/>
      <c r="Y14" s="610"/>
      <c r="Z14" s="646">
        <v>0.4</v>
      </c>
      <c r="AA14" s="646"/>
      <c r="AB14" s="646"/>
      <c r="AC14" s="646"/>
      <c r="AD14" s="647">
        <v>5090540</v>
      </c>
      <c r="AE14" s="647"/>
      <c r="AF14" s="647"/>
      <c r="AG14" s="647"/>
      <c r="AH14" s="647"/>
      <c r="AI14" s="647"/>
      <c r="AJ14" s="647"/>
      <c r="AK14" s="647"/>
      <c r="AL14" s="611">
        <v>1</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2423390</v>
      </c>
      <c r="BH14" s="609"/>
      <c r="BI14" s="609"/>
      <c r="BJ14" s="609"/>
      <c r="BK14" s="609"/>
      <c r="BL14" s="609"/>
      <c r="BM14" s="609"/>
      <c r="BN14" s="610"/>
      <c r="BO14" s="646">
        <v>0.6</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15387827</v>
      </c>
      <c r="CS14" s="609"/>
      <c r="CT14" s="609"/>
      <c r="CU14" s="609"/>
      <c r="CV14" s="609"/>
      <c r="CW14" s="609"/>
      <c r="CX14" s="609"/>
      <c r="CY14" s="610"/>
      <c r="CZ14" s="646">
        <v>1.4</v>
      </c>
      <c r="DA14" s="646"/>
      <c r="DB14" s="646"/>
      <c r="DC14" s="646"/>
      <c r="DD14" s="614">
        <v>1988181</v>
      </c>
      <c r="DE14" s="609"/>
      <c r="DF14" s="609"/>
      <c r="DG14" s="609"/>
      <c r="DH14" s="609"/>
      <c r="DI14" s="609"/>
      <c r="DJ14" s="609"/>
      <c r="DK14" s="609"/>
      <c r="DL14" s="609"/>
      <c r="DM14" s="609"/>
      <c r="DN14" s="609"/>
      <c r="DO14" s="609"/>
      <c r="DP14" s="610"/>
      <c r="DQ14" s="614">
        <v>13008662</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873603</v>
      </c>
      <c r="S15" s="609"/>
      <c r="T15" s="609"/>
      <c r="U15" s="609"/>
      <c r="V15" s="609"/>
      <c r="W15" s="609"/>
      <c r="X15" s="609"/>
      <c r="Y15" s="610"/>
      <c r="Z15" s="646">
        <v>0.1</v>
      </c>
      <c r="AA15" s="646"/>
      <c r="AB15" s="646"/>
      <c r="AC15" s="646"/>
      <c r="AD15" s="647">
        <v>873603</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13170365</v>
      </c>
      <c r="BH15" s="609"/>
      <c r="BI15" s="609"/>
      <c r="BJ15" s="609"/>
      <c r="BK15" s="609"/>
      <c r="BL15" s="609"/>
      <c r="BM15" s="609"/>
      <c r="BN15" s="610"/>
      <c r="BO15" s="646">
        <v>3.4</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188412015</v>
      </c>
      <c r="CS15" s="609"/>
      <c r="CT15" s="609"/>
      <c r="CU15" s="609"/>
      <c r="CV15" s="609"/>
      <c r="CW15" s="609"/>
      <c r="CX15" s="609"/>
      <c r="CY15" s="610"/>
      <c r="CZ15" s="646">
        <v>16.899999999999999</v>
      </c>
      <c r="DA15" s="646"/>
      <c r="DB15" s="646"/>
      <c r="DC15" s="646"/>
      <c r="DD15" s="614">
        <v>36766267</v>
      </c>
      <c r="DE15" s="609"/>
      <c r="DF15" s="609"/>
      <c r="DG15" s="609"/>
      <c r="DH15" s="609"/>
      <c r="DI15" s="609"/>
      <c r="DJ15" s="609"/>
      <c r="DK15" s="609"/>
      <c r="DL15" s="609"/>
      <c r="DM15" s="609"/>
      <c r="DN15" s="609"/>
      <c r="DO15" s="609"/>
      <c r="DP15" s="610"/>
      <c r="DQ15" s="614">
        <v>124727573</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5927243</v>
      </c>
      <c r="S16" s="609"/>
      <c r="T16" s="609"/>
      <c r="U16" s="609"/>
      <c r="V16" s="609"/>
      <c r="W16" s="609"/>
      <c r="X16" s="609"/>
      <c r="Y16" s="610"/>
      <c r="Z16" s="646">
        <v>0.5</v>
      </c>
      <c r="AA16" s="646"/>
      <c r="AB16" s="646"/>
      <c r="AC16" s="646"/>
      <c r="AD16" s="647">
        <v>5927243</v>
      </c>
      <c r="AE16" s="647"/>
      <c r="AF16" s="647"/>
      <c r="AG16" s="647"/>
      <c r="AH16" s="647"/>
      <c r="AI16" s="647"/>
      <c r="AJ16" s="647"/>
      <c r="AK16" s="647"/>
      <c r="AL16" s="611">
        <v>1.2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360038</v>
      </c>
      <c r="CS16" s="609"/>
      <c r="CT16" s="609"/>
      <c r="CU16" s="609"/>
      <c r="CV16" s="609"/>
      <c r="CW16" s="609"/>
      <c r="CX16" s="609"/>
      <c r="CY16" s="610"/>
      <c r="CZ16" s="646">
        <v>0</v>
      </c>
      <c r="DA16" s="646"/>
      <c r="DB16" s="646"/>
      <c r="DC16" s="646"/>
      <c r="DD16" s="614" t="s">
        <v>122</v>
      </c>
      <c r="DE16" s="609"/>
      <c r="DF16" s="609"/>
      <c r="DG16" s="609"/>
      <c r="DH16" s="609"/>
      <c r="DI16" s="609"/>
      <c r="DJ16" s="609"/>
      <c r="DK16" s="609"/>
      <c r="DL16" s="609"/>
      <c r="DM16" s="609"/>
      <c r="DN16" s="609"/>
      <c r="DO16" s="609"/>
      <c r="DP16" s="610"/>
      <c r="DQ16" s="614">
        <v>11048</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11217728</v>
      </c>
      <c r="S17" s="609"/>
      <c r="T17" s="609"/>
      <c r="U17" s="609"/>
      <c r="V17" s="609"/>
      <c r="W17" s="609"/>
      <c r="X17" s="609"/>
      <c r="Y17" s="610"/>
      <c r="Z17" s="646">
        <v>1</v>
      </c>
      <c r="AA17" s="646"/>
      <c r="AB17" s="646"/>
      <c r="AC17" s="646"/>
      <c r="AD17" s="647">
        <v>11217728</v>
      </c>
      <c r="AE17" s="647"/>
      <c r="AF17" s="647"/>
      <c r="AG17" s="647"/>
      <c r="AH17" s="647"/>
      <c r="AI17" s="647"/>
      <c r="AJ17" s="647"/>
      <c r="AK17" s="647"/>
      <c r="AL17" s="611">
        <v>2.2999999999999998</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97556573</v>
      </c>
      <c r="CS17" s="609"/>
      <c r="CT17" s="609"/>
      <c r="CU17" s="609"/>
      <c r="CV17" s="609"/>
      <c r="CW17" s="609"/>
      <c r="CX17" s="609"/>
      <c r="CY17" s="610"/>
      <c r="CZ17" s="646">
        <v>8.8000000000000007</v>
      </c>
      <c r="DA17" s="646"/>
      <c r="DB17" s="646"/>
      <c r="DC17" s="646"/>
      <c r="DD17" s="614" t="s">
        <v>122</v>
      </c>
      <c r="DE17" s="609"/>
      <c r="DF17" s="609"/>
      <c r="DG17" s="609"/>
      <c r="DH17" s="609"/>
      <c r="DI17" s="609"/>
      <c r="DJ17" s="609"/>
      <c r="DK17" s="609"/>
      <c r="DL17" s="609"/>
      <c r="DM17" s="609"/>
      <c r="DN17" s="609"/>
      <c r="DO17" s="609"/>
      <c r="DP17" s="610"/>
      <c r="DQ17" s="614">
        <v>92265943</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1739066</v>
      </c>
      <c r="S18" s="609"/>
      <c r="T18" s="609"/>
      <c r="U18" s="609"/>
      <c r="V18" s="609"/>
      <c r="W18" s="609"/>
      <c r="X18" s="609"/>
      <c r="Y18" s="610"/>
      <c r="Z18" s="646">
        <v>0.2</v>
      </c>
      <c r="AA18" s="646"/>
      <c r="AB18" s="646"/>
      <c r="AC18" s="646"/>
      <c r="AD18" s="647">
        <v>1739066</v>
      </c>
      <c r="AE18" s="647"/>
      <c r="AF18" s="647"/>
      <c r="AG18" s="647"/>
      <c r="AH18" s="647"/>
      <c r="AI18" s="647"/>
      <c r="AJ18" s="647"/>
      <c r="AK18" s="647"/>
      <c r="AL18" s="611">
        <v>0.4</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v>7359614</v>
      </c>
      <c r="CS18" s="609"/>
      <c r="CT18" s="609"/>
      <c r="CU18" s="609"/>
      <c r="CV18" s="609"/>
      <c r="CW18" s="609"/>
      <c r="CX18" s="609"/>
      <c r="CY18" s="610"/>
      <c r="CZ18" s="646">
        <v>0.7</v>
      </c>
      <c r="DA18" s="646"/>
      <c r="DB18" s="646"/>
      <c r="DC18" s="646"/>
      <c r="DD18" s="614" t="s">
        <v>122</v>
      </c>
      <c r="DE18" s="609"/>
      <c r="DF18" s="609"/>
      <c r="DG18" s="609"/>
      <c r="DH18" s="609"/>
      <c r="DI18" s="609"/>
      <c r="DJ18" s="609"/>
      <c r="DK18" s="609"/>
      <c r="DL18" s="609"/>
      <c r="DM18" s="609"/>
      <c r="DN18" s="609"/>
      <c r="DO18" s="609"/>
      <c r="DP18" s="610"/>
      <c r="DQ18" s="614">
        <v>6235442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9406907</v>
      </c>
      <c r="S19" s="609"/>
      <c r="T19" s="609"/>
      <c r="U19" s="609"/>
      <c r="V19" s="609"/>
      <c r="W19" s="609"/>
      <c r="X19" s="609"/>
      <c r="Y19" s="610"/>
      <c r="Z19" s="646">
        <v>0.8</v>
      </c>
      <c r="AA19" s="646"/>
      <c r="AB19" s="646"/>
      <c r="AC19" s="646"/>
      <c r="AD19" s="647">
        <v>9406907</v>
      </c>
      <c r="AE19" s="647"/>
      <c r="AF19" s="647"/>
      <c r="AG19" s="647"/>
      <c r="AH19" s="647"/>
      <c r="AI19" s="647"/>
      <c r="AJ19" s="647"/>
      <c r="AK19" s="647"/>
      <c r="AL19" s="611">
        <v>1.9</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42293185</v>
      </c>
      <c r="BH19" s="609"/>
      <c r="BI19" s="609"/>
      <c r="BJ19" s="609"/>
      <c r="BK19" s="609"/>
      <c r="BL19" s="609"/>
      <c r="BM19" s="609"/>
      <c r="BN19" s="610"/>
      <c r="BO19" s="646">
        <v>11</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71755</v>
      </c>
      <c r="S20" s="609"/>
      <c r="T20" s="609"/>
      <c r="U20" s="609"/>
      <c r="V20" s="609"/>
      <c r="W20" s="609"/>
      <c r="X20" s="609"/>
      <c r="Y20" s="610"/>
      <c r="Z20" s="646">
        <v>0</v>
      </c>
      <c r="AA20" s="646"/>
      <c r="AB20" s="646"/>
      <c r="AC20" s="646"/>
      <c r="AD20" s="647">
        <v>71755</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39089036</v>
      </c>
      <c r="BH20" s="609"/>
      <c r="BI20" s="609"/>
      <c r="BJ20" s="609"/>
      <c r="BK20" s="609"/>
      <c r="BL20" s="609"/>
      <c r="BM20" s="609"/>
      <c r="BN20" s="610"/>
      <c r="BO20" s="646">
        <v>10.199999999999999</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1113379745</v>
      </c>
      <c r="CS20" s="609"/>
      <c r="CT20" s="609"/>
      <c r="CU20" s="609"/>
      <c r="CV20" s="609"/>
      <c r="CW20" s="609"/>
      <c r="CX20" s="609"/>
      <c r="CY20" s="610"/>
      <c r="CZ20" s="646">
        <v>100</v>
      </c>
      <c r="DA20" s="646"/>
      <c r="DB20" s="646"/>
      <c r="DC20" s="646"/>
      <c r="DD20" s="614">
        <v>101330855</v>
      </c>
      <c r="DE20" s="609"/>
      <c r="DF20" s="609"/>
      <c r="DG20" s="609"/>
      <c r="DH20" s="609"/>
      <c r="DI20" s="609"/>
      <c r="DJ20" s="609"/>
      <c r="DK20" s="609"/>
      <c r="DL20" s="609"/>
      <c r="DM20" s="609"/>
      <c r="DN20" s="609"/>
      <c r="DO20" s="609"/>
      <c r="DP20" s="610"/>
      <c r="DQ20" s="614">
        <v>581649743</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56351318</v>
      </c>
      <c r="S21" s="609"/>
      <c r="T21" s="609"/>
      <c r="U21" s="609"/>
      <c r="V21" s="609"/>
      <c r="W21" s="609"/>
      <c r="X21" s="609"/>
      <c r="Y21" s="610"/>
      <c r="Z21" s="646">
        <v>5</v>
      </c>
      <c r="AA21" s="646"/>
      <c r="AB21" s="646"/>
      <c r="AC21" s="646"/>
      <c r="AD21" s="647">
        <v>54638915</v>
      </c>
      <c r="AE21" s="647"/>
      <c r="AF21" s="647"/>
      <c r="AG21" s="647"/>
      <c r="AH21" s="647"/>
      <c r="AI21" s="647"/>
      <c r="AJ21" s="647"/>
      <c r="AK21" s="647"/>
      <c r="AL21" s="611">
        <v>11.1</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52308</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54638915</v>
      </c>
      <c r="S22" s="609"/>
      <c r="T22" s="609"/>
      <c r="U22" s="609"/>
      <c r="V22" s="609"/>
      <c r="W22" s="609"/>
      <c r="X22" s="609"/>
      <c r="Y22" s="610"/>
      <c r="Z22" s="646">
        <v>4.8</v>
      </c>
      <c r="AA22" s="646"/>
      <c r="AB22" s="646"/>
      <c r="AC22" s="646"/>
      <c r="AD22" s="647">
        <v>54638915</v>
      </c>
      <c r="AE22" s="647"/>
      <c r="AF22" s="647"/>
      <c r="AG22" s="647"/>
      <c r="AH22" s="647"/>
      <c r="AI22" s="647"/>
      <c r="AJ22" s="647"/>
      <c r="AK22" s="647"/>
      <c r="AL22" s="611">
        <v>11.1</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v>8572265</v>
      </c>
      <c r="BH22" s="609"/>
      <c r="BI22" s="609"/>
      <c r="BJ22" s="609"/>
      <c r="BK22" s="609"/>
      <c r="BL22" s="609"/>
      <c r="BM22" s="609"/>
      <c r="BN22" s="610"/>
      <c r="BO22" s="646">
        <v>2.2000000000000002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1712403</v>
      </c>
      <c r="S23" s="609"/>
      <c r="T23" s="609"/>
      <c r="U23" s="609"/>
      <c r="V23" s="609"/>
      <c r="W23" s="609"/>
      <c r="X23" s="609"/>
      <c r="Y23" s="610"/>
      <c r="Z23" s="646">
        <v>0.2</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30464463</v>
      </c>
      <c r="BH23" s="609"/>
      <c r="BI23" s="609"/>
      <c r="BJ23" s="609"/>
      <c r="BK23" s="609"/>
      <c r="BL23" s="609"/>
      <c r="BM23" s="609"/>
      <c r="BN23" s="610"/>
      <c r="BO23" s="646">
        <v>7.9</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556616189</v>
      </c>
      <c r="CS24" s="664"/>
      <c r="CT24" s="664"/>
      <c r="CU24" s="664"/>
      <c r="CV24" s="664"/>
      <c r="CW24" s="664"/>
      <c r="CX24" s="664"/>
      <c r="CY24" s="689"/>
      <c r="CZ24" s="690">
        <v>50</v>
      </c>
      <c r="DA24" s="672"/>
      <c r="DB24" s="672"/>
      <c r="DC24" s="692"/>
      <c r="DD24" s="688">
        <v>337392989</v>
      </c>
      <c r="DE24" s="664"/>
      <c r="DF24" s="664"/>
      <c r="DG24" s="664"/>
      <c r="DH24" s="664"/>
      <c r="DI24" s="664"/>
      <c r="DJ24" s="664"/>
      <c r="DK24" s="689"/>
      <c r="DL24" s="688">
        <v>311223062</v>
      </c>
      <c r="DM24" s="664"/>
      <c r="DN24" s="664"/>
      <c r="DO24" s="664"/>
      <c r="DP24" s="664"/>
      <c r="DQ24" s="664"/>
      <c r="DR24" s="664"/>
      <c r="DS24" s="664"/>
      <c r="DT24" s="664"/>
      <c r="DU24" s="664"/>
      <c r="DV24" s="689"/>
      <c r="DW24" s="690">
        <v>62.5</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519948273</v>
      </c>
      <c r="S25" s="609"/>
      <c r="T25" s="609"/>
      <c r="U25" s="609"/>
      <c r="V25" s="609"/>
      <c r="W25" s="609"/>
      <c r="X25" s="609"/>
      <c r="Y25" s="610"/>
      <c r="Z25" s="646">
        <v>45.9</v>
      </c>
      <c r="AA25" s="646"/>
      <c r="AB25" s="646"/>
      <c r="AC25" s="646"/>
      <c r="AD25" s="647">
        <v>484567258</v>
      </c>
      <c r="AE25" s="647"/>
      <c r="AF25" s="647"/>
      <c r="AG25" s="647"/>
      <c r="AH25" s="647"/>
      <c r="AI25" s="647"/>
      <c r="AJ25" s="647"/>
      <c r="AK25" s="647"/>
      <c r="AL25" s="611">
        <v>98.7</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v>3204149</v>
      </c>
      <c r="BH25" s="609"/>
      <c r="BI25" s="609"/>
      <c r="BJ25" s="609"/>
      <c r="BK25" s="609"/>
      <c r="BL25" s="609"/>
      <c r="BM25" s="609"/>
      <c r="BN25" s="610"/>
      <c r="BO25" s="646">
        <v>0.8</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158243583</v>
      </c>
      <c r="CS25" s="621"/>
      <c r="CT25" s="621"/>
      <c r="CU25" s="621"/>
      <c r="CV25" s="621"/>
      <c r="CW25" s="621"/>
      <c r="CX25" s="621"/>
      <c r="CY25" s="622"/>
      <c r="CZ25" s="611">
        <v>14.2</v>
      </c>
      <c r="DA25" s="623"/>
      <c r="DB25" s="623"/>
      <c r="DC25" s="624"/>
      <c r="DD25" s="614">
        <v>132637030</v>
      </c>
      <c r="DE25" s="621"/>
      <c r="DF25" s="621"/>
      <c r="DG25" s="621"/>
      <c r="DH25" s="621"/>
      <c r="DI25" s="621"/>
      <c r="DJ25" s="621"/>
      <c r="DK25" s="622"/>
      <c r="DL25" s="614">
        <v>131487924</v>
      </c>
      <c r="DM25" s="621"/>
      <c r="DN25" s="621"/>
      <c r="DO25" s="621"/>
      <c r="DP25" s="621"/>
      <c r="DQ25" s="621"/>
      <c r="DR25" s="621"/>
      <c r="DS25" s="621"/>
      <c r="DT25" s="621"/>
      <c r="DU25" s="621"/>
      <c r="DV25" s="622"/>
      <c r="DW25" s="611">
        <v>26.4</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429163</v>
      </c>
      <c r="S26" s="609"/>
      <c r="T26" s="609"/>
      <c r="U26" s="609"/>
      <c r="V26" s="609"/>
      <c r="W26" s="609"/>
      <c r="X26" s="609"/>
      <c r="Y26" s="610"/>
      <c r="Z26" s="646">
        <v>0</v>
      </c>
      <c r="AA26" s="646"/>
      <c r="AB26" s="646"/>
      <c r="AC26" s="646"/>
      <c r="AD26" s="647">
        <v>429163</v>
      </c>
      <c r="AE26" s="647"/>
      <c r="AF26" s="647"/>
      <c r="AG26" s="647"/>
      <c r="AH26" s="647"/>
      <c r="AI26" s="647"/>
      <c r="AJ26" s="647"/>
      <c r="AK26" s="647"/>
      <c r="AL26" s="611">
        <v>0.1</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113798810</v>
      </c>
      <c r="CS26" s="609"/>
      <c r="CT26" s="609"/>
      <c r="CU26" s="609"/>
      <c r="CV26" s="609"/>
      <c r="CW26" s="609"/>
      <c r="CX26" s="609"/>
      <c r="CY26" s="610"/>
      <c r="CZ26" s="611">
        <v>10.199999999999999</v>
      </c>
      <c r="DA26" s="623"/>
      <c r="DB26" s="623"/>
      <c r="DC26" s="624"/>
      <c r="DD26" s="614">
        <v>90970611</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10142117</v>
      </c>
      <c r="S27" s="609"/>
      <c r="T27" s="609"/>
      <c r="U27" s="609"/>
      <c r="V27" s="609"/>
      <c r="W27" s="609"/>
      <c r="X27" s="609"/>
      <c r="Y27" s="610"/>
      <c r="Z27" s="646">
        <v>0.9</v>
      </c>
      <c r="AA27" s="646"/>
      <c r="AB27" s="646"/>
      <c r="AC27" s="646"/>
      <c r="AD27" s="647">
        <v>39</v>
      </c>
      <c r="AE27" s="647"/>
      <c r="AF27" s="647"/>
      <c r="AG27" s="647"/>
      <c r="AH27" s="647"/>
      <c r="AI27" s="647"/>
      <c r="AJ27" s="647"/>
      <c r="AK27" s="647"/>
      <c r="AL27" s="611">
        <v>0</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383742341</v>
      </c>
      <c r="BH27" s="609"/>
      <c r="BI27" s="609"/>
      <c r="BJ27" s="609"/>
      <c r="BK27" s="609"/>
      <c r="BL27" s="609"/>
      <c r="BM27" s="609"/>
      <c r="BN27" s="610"/>
      <c r="BO27" s="646">
        <v>100</v>
      </c>
      <c r="BP27" s="646"/>
      <c r="BQ27" s="646"/>
      <c r="BR27" s="646"/>
      <c r="BS27" s="647">
        <v>10275571</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301106437</v>
      </c>
      <c r="CS27" s="621"/>
      <c r="CT27" s="621"/>
      <c r="CU27" s="621"/>
      <c r="CV27" s="621"/>
      <c r="CW27" s="621"/>
      <c r="CX27" s="621"/>
      <c r="CY27" s="622"/>
      <c r="CZ27" s="611">
        <v>27</v>
      </c>
      <c r="DA27" s="623"/>
      <c r="DB27" s="623"/>
      <c r="DC27" s="624"/>
      <c r="DD27" s="614">
        <v>112780420</v>
      </c>
      <c r="DE27" s="621"/>
      <c r="DF27" s="621"/>
      <c r="DG27" s="621"/>
      <c r="DH27" s="621"/>
      <c r="DI27" s="621"/>
      <c r="DJ27" s="621"/>
      <c r="DK27" s="622"/>
      <c r="DL27" s="614">
        <v>88535301</v>
      </c>
      <c r="DM27" s="621"/>
      <c r="DN27" s="621"/>
      <c r="DO27" s="621"/>
      <c r="DP27" s="621"/>
      <c r="DQ27" s="621"/>
      <c r="DR27" s="621"/>
      <c r="DS27" s="621"/>
      <c r="DT27" s="621"/>
      <c r="DU27" s="621"/>
      <c r="DV27" s="622"/>
      <c r="DW27" s="611">
        <v>17.8</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18237825</v>
      </c>
      <c r="S28" s="609"/>
      <c r="T28" s="609"/>
      <c r="U28" s="609"/>
      <c r="V28" s="609"/>
      <c r="W28" s="609"/>
      <c r="X28" s="609"/>
      <c r="Y28" s="610"/>
      <c r="Z28" s="646">
        <v>1.6</v>
      </c>
      <c r="AA28" s="646"/>
      <c r="AB28" s="646"/>
      <c r="AC28" s="646"/>
      <c r="AD28" s="647">
        <v>3880920</v>
      </c>
      <c r="AE28" s="647"/>
      <c r="AF28" s="647"/>
      <c r="AG28" s="647"/>
      <c r="AH28" s="647"/>
      <c r="AI28" s="647"/>
      <c r="AJ28" s="647"/>
      <c r="AK28" s="647"/>
      <c r="AL28" s="611">
        <v>0.8</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97266169</v>
      </c>
      <c r="CS28" s="609"/>
      <c r="CT28" s="609"/>
      <c r="CU28" s="609"/>
      <c r="CV28" s="609"/>
      <c r="CW28" s="609"/>
      <c r="CX28" s="609"/>
      <c r="CY28" s="610"/>
      <c r="CZ28" s="611">
        <v>8.6999999999999993</v>
      </c>
      <c r="DA28" s="623"/>
      <c r="DB28" s="623"/>
      <c r="DC28" s="624"/>
      <c r="DD28" s="614">
        <v>91975539</v>
      </c>
      <c r="DE28" s="609"/>
      <c r="DF28" s="609"/>
      <c r="DG28" s="609"/>
      <c r="DH28" s="609"/>
      <c r="DI28" s="609"/>
      <c r="DJ28" s="609"/>
      <c r="DK28" s="610"/>
      <c r="DL28" s="614">
        <v>91199837</v>
      </c>
      <c r="DM28" s="609"/>
      <c r="DN28" s="609"/>
      <c r="DO28" s="609"/>
      <c r="DP28" s="609"/>
      <c r="DQ28" s="609"/>
      <c r="DR28" s="609"/>
      <c r="DS28" s="609"/>
      <c r="DT28" s="609"/>
      <c r="DU28" s="609"/>
      <c r="DV28" s="610"/>
      <c r="DW28" s="611">
        <v>18.3</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7865431</v>
      </c>
      <c r="S29" s="609"/>
      <c r="T29" s="609"/>
      <c r="U29" s="609"/>
      <c r="V29" s="609"/>
      <c r="W29" s="609"/>
      <c r="X29" s="609"/>
      <c r="Y29" s="610"/>
      <c r="Z29" s="646">
        <v>0.7</v>
      </c>
      <c r="AA29" s="646"/>
      <c r="AB29" s="646"/>
      <c r="AC29" s="646"/>
      <c r="AD29" s="647">
        <v>54843</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97137424</v>
      </c>
      <c r="CS29" s="621"/>
      <c r="CT29" s="621"/>
      <c r="CU29" s="621"/>
      <c r="CV29" s="621"/>
      <c r="CW29" s="621"/>
      <c r="CX29" s="621"/>
      <c r="CY29" s="622"/>
      <c r="CZ29" s="611">
        <v>8.6999999999999993</v>
      </c>
      <c r="DA29" s="623"/>
      <c r="DB29" s="623"/>
      <c r="DC29" s="624"/>
      <c r="DD29" s="614">
        <v>91846794</v>
      </c>
      <c r="DE29" s="621"/>
      <c r="DF29" s="621"/>
      <c r="DG29" s="621"/>
      <c r="DH29" s="621"/>
      <c r="DI29" s="621"/>
      <c r="DJ29" s="621"/>
      <c r="DK29" s="622"/>
      <c r="DL29" s="614">
        <v>91071092</v>
      </c>
      <c r="DM29" s="621"/>
      <c r="DN29" s="621"/>
      <c r="DO29" s="621"/>
      <c r="DP29" s="621"/>
      <c r="DQ29" s="621"/>
      <c r="DR29" s="621"/>
      <c r="DS29" s="621"/>
      <c r="DT29" s="621"/>
      <c r="DU29" s="621"/>
      <c r="DV29" s="622"/>
      <c r="DW29" s="611">
        <v>18.3</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220466235</v>
      </c>
      <c r="S30" s="609"/>
      <c r="T30" s="609"/>
      <c r="U30" s="609"/>
      <c r="V30" s="609"/>
      <c r="W30" s="609"/>
      <c r="X30" s="609"/>
      <c r="Y30" s="610"/>
      <c r="Z30" s="646">
        <v>19.5</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87586016</v>
      </c>
      <c r="CS30" s="609"/>
      <c r="CT30" s="609"/>
      <c r="CU30" s="609"/>
      <c r="CV30" s="609"/>
      <c r="CW30" s="609"/>
      <c r="CX30" s="609"/>
      <c r="CY30" s="610"/>
      <c r="CZ30" s="611">
        <v>7.9</v>
      </c>
      <c r="DA30" s="623"/>
      <c r="DB30" s="623"/>
      <c r="DC30" s="624"/>
      <c r="DD30" s="614">
        <v>82807428</v>
      </c>
      <c r="DE30" s="609"/>
      <c r="DF30" s="609"/>
      <c r="DG30" s="609"/>
      <c r="DH30" s="609"/>
      <c r="DI30" s="609"/>
      <c r="DJ30" s="609"/>
      <c r="DK30" s="610"/>
      <c r="DL30" s="614">
        <v>82074848</v>
      </c>
      <c r="DM30" s="609"/>
      <c r="DN30" s="609"/>
      <c r="DO30" s="609"/>
      <c r="DP30" s="609"/>
      <c r="DQ30" s="609"/>
      <c r="DR30" s="609"/>
      <c r="DS30" s="609"/>
      <c r="DT30" s="609"/>
      <c r="DU30" s="609"/>
      <c r="DV30" s="610"/>
      <c r="DW30" s="611">
        <v>16.5</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v>56734</v>
      </c>
      <c r="S31" s="609"/>
      <c r="T31" s="609"/>
      <c r="U31" s="609"/>
      <c r="V31" s="609"/>
      <c r="W31" s="609"/>
      <c r="X31" s="609"/>
      <c r="Y31" s="610"/>
      <c r="Z31" s="646">
        <v>0</v>
      </c>
      <c r="AA31" s="646"/>
      <c r="AB31" s="646"/>
      <c r="AC31" s="646"/>
      <c r="AD31" s="647">
        <v>56734</v>
      </c>
      <c r="AE31" s="647"/>
      <c r="AF31" s="647"/>
      <c r="AG31" s="647"/>
      <c r="AH31" s="647"/>
      <c r="AI31" s="647"/>
      <c r="AJ31" s="647"/>
      <c r="AK31" s="647"/>
      <c r="AL31" s="611">
        <v>0</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99.5</v>
      </c>
      <c r="BH31" s="671"/>
      <c r="BI31" s="671"/>
      <c r="BJ31" s="671"/>
      <c r="BK31" s="671"/>
      <c r="BL31" s="671"/>
      <c r="BM31" s="672">
        <v>98.8</v>
      </c>
      <c r="BN31" s="671"/>
      <c r="BO31" s="671"/>
      <c r="BP31" s="671"/>
      <c r="BQ31" s="673"/>
      <c r="BR31" s="670">
        <v>99.5</v>
      </c>
      <c r="BS31" s="671"/>
      <c r="BT31" s="671"/>
      <c r="BU31" s="671"/>
      <c r="BV31" s="671"/>
      <c r="BW31" s="671"/>
      <c r="BX31" s="672">
        <v>98.8</v>
      </c>
      <c r="BY31" s="671"/>
      <c r="BZ31" s="671"/>
      <c r="CA31" s="671"/>
      <c r="CB31" s="673"/>
      <c r="CD31" s="629"/>
      <c r="CE31" s="630"/>
      <c r="CF31" s="605" t="s">
        <v>300</v>
      </c>
      <c r="CG31" s="606"/>
      <c r="CH31" s="606"/>
      <c r="CI31" s="606"/>
      <c r="CJ31" s="606"/>
      <c r="CK31" s="606"/>
      <c r="CL31" s="606"/>
      <c r="CM31" s="606"/>
      <c r="CN31" s="606"/>
      <c r="CO31" s="606"/>
      <c r="CP31" s="606"/>
      <c r="CQ31" s="607"/>
      <c r="CR31" s="608">
        <v>9551408</v>
      </c>
      <c r="CS31" s="621"/>
      <c r="CT31" s="621"/>
      <c r="CU31" s="621"/>
      <c r="CV31" s="621"/>
      <c r="CW31" s="621"/>
      <c r="CX31" s="621"/>
      <c r="CY31" s="622"/>
      <c r="CZ31" s="611">
        <v>0.9</v>
      </c>
      <c r="DA31" s="623"/>
      <c r="DB31" s="623"/>
      <c r="DC31" s="624"/>
      <c r="DD31" s="614">
        <v>9039366</v>
      </c>
      <c r="DE31" s="621"/>
      <c r="DF31" s="621"/>
      <c r="DG31" s="621"/>
      <c r="DH31" s="621"/>
      <c r="DI31" s="621"/>
      <c r="DJ31" s="621"/>
      <c r="DK31" s="622"/>
      <c r="DL31" s="614">
        <v>8996244</v>
      </c>
      <c r="DM31" s="621"/>
      <c r="DN31" s="621"/>
      <c r="DO31" s="621"/>
      <c r="DP31" s="621"/>
      <c r="DQ31" s="621"/>
      <c r="DR31" s="621"/>
      <c r="DS31" s="621"/>
      <c r="DT31" s="621"/>
      <c r="DU31" s="621"/>
      <c r="DV31" s="622"/>
      <c r="DW31" s="611">
        <v>1.8</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51144371</v>
      </c>
      <c r="S32" s="609"/>
      <c r="T32" s="609"/>
      <c r="U32" s="609"/>
      <c r="V32" s="609"/>
      <c r="W32" s="609"/>
      <c r="X32" s="609"/>
      <c r="Y32" s="610"/>
      <c r="Z32" s="646">
        <v>4.5</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99.3</v>
      </c>
      <c r="BH32" s="621"/>
      <c r="BI32" s="621"/>
      <c r="BJ32" s="621"/>
      <c r="BK32" s="621"/>
      <c r="BL32" s="621"/>
      <c r="BM32" s="612">
        <v>98</v>
      </c>
      <c r="BN32" s="621"/>
      <c r="BO32" s="621"/>
      <c r="BP32" s="621"/>
      <c r="BQ32" s="644"/>
      <c r="BR32" s="674">
        <v>99.2</v>
      </c>
      <c r="BS32" s="621"/>
      <c r="BT32" s="621"/>
      <c r="BU32" s="621"/>
      <c r="BV32" s="621"/>
      <c r="BW32" s="621"/>
      <c r="BX32" s="612">
        <v>98</v>
      </c>
      <c r="BY32" s="621"/>
      <c r="BZ32" s="621"/>
      <c r="CA32" s="621"/>
      <c r="CB32" s="644"/>
      <c r="CD32" s="631"/>
      <c r="CE32" s="632"/>
      <c r="CF32" s="605" t="s">
        <v>304</v>
      </c>
      <c r="CG32" s="606"/>
      <c r="CH32" s="606"/>
      <c r="CI32" s="606"/>
      <c r="CJ32" s="606"/>
      <c r="CK32" s="606"/>
      <c r="CL32" s="606"/>
      <c r="CM32" s="606"/>
      <c r="CN32" s="606"/>
      <c r="CO32" s="606"/>
      <c r="CP32" s="606"/>
      <c r="CQ32" s="607"/>
      <c r="CR32" s="608">
        <v>128745</v>
      </c>
      <c r="CS32" s="609"/>
      <c r="CT32" s="609"/>
      <c r="CU32" s="609"/>
      <c r="CV32" s="609"/>
      <c r="CW32" s="609"/>
      <c r="CX32" s="609"/>
      <c r="CY32" s="610"/>
      <c r="CZ32" s="611">
        <v>0</v>
      </c>
      <c r="DA32" s="623"/>
      <c r="DB32" s="623"/>
      <c r="DC32" s="624"/>
      <c r="DD32" s="614">
        <v>128745</v>
      </c>
      <c r="DE32" s="609"/>
      <c r="DF32" s="609"/>
      <c r="DG32" s="609"/>
      <c r="DH32" s="609"/>
      <c r="DI32" s="609"/>
      <c r="DJ32" s="609"/>
      <c r="DK32" s="610"/>
      <c r="DL32" s="614">
        <v>128745</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8450577</v>
      </c>
      <c r="S33" s="609"/>
      <c r="T33" s="609"/>
      <c r="U33" s="609"/>
      <c r="V33" s="609"/>
      <c r="W33" s="609"/>
      <c r="X33" s="609"/>
      <c r="Y33" s="610"/>
      <c r="Z33" s="646">
        <v>0.7</v>
      </c>
      <c r="AA33" s="646"/>
      <c r="AB33" s="646"/>
      <c r="AC33" s="646"/>
      <c r="AD33" s="647">
        <v>1943173</v>
      </c>
      <c r="AE33" s="647"/>
      <c r="AF33" s="647"/>
      <c r="AG33" s="647"/>
      <c r="AH33" s="647"/>
      <c r="AI33" s="647"/>
      <c r="AJ33" s="647"/>
      <c r="AK33" s="647"/>
      <c r="AL33" s="611">
        <v>0.4</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99.7</v>
      </c>
      <c r="BH33" s="593"/>
      <c r="BI33" s="593"/>
      <c r="BJ33" s="593"/>
      <c r="BK33" s="593"/>
      <c r="BL33" s="593"/>
      <c r="BM33" s="639">
        <v>99.5</v>
      </c>
      <c r="BN33" s="593"/>
      <c r="BO33" s="593"/>
      <c r="BP33" s="593"/>
      <c r="BQ33" s="656"/>
      <c r="BR33" s="669">
        <v>99.7</v>
      </c>
      <c r="BS33" s="593"/>
      <c r="BT33" s="593"/>
      <c r="BU33" s="593"/>
      <c r="BV33" s="593"/>
      <c r="BW33" s="593"/>
      <c r="BX33" s="639">
        <v>99.5</v>
      </c>
      <c r="BY33" s="593"/>
      <c r="BZ33" s="593"/>
      <c r="CA33" s="593"/>
      <c r="CB33" s="656"/>
      <c r="CD33" s="605" t="s">
        <v>307</v>
      </c>
      <c r="CE33" s="606"/>
      <c r="CF33" s="606"/>
      <c r="CG33" s="606"/>
      <c r="CH33" s="606"/>
      <c r="CI33" s="606"/>
      <c r="CJ33" s="606"/>
      <c r="CK33" s="606"/>
      <c r="CL33" s="606"/>
      <c r="CM33" s="606"/>
      <c r="CN33" s="606"/>
      <c r="CO33" s="606"/>
      <c r="CP33" s="606"/>
      <c r="CQ33" s="607"/>
      <c r="CR33" s="608">
        <v>455072663</v>
      </c>
      <c r="CS33" s="621"/>
      <c r="CT33" s="621"/>
      <c r="CU33" s="621"/>
      <c r="CV33" s="621"/>
      <c r="CW33" s="621"/>
      <c r="CX33" s="621"/>
      <c r="CY33" s="622"/>
      <c r="CZ33" s="611">
        <v>40.9</v>
      </c>
      <c r="DA33" s="623"/>
      <c r="DB33" s="623"/>
      <c r="DC33" s="624"/>
      <c r="DD33" s="614">
        <v>214754229</v>
      </c>
      <c r="DE33" s="621"/>
      <c r="DF33" s="621"/>
      <c r="DG33" s="621"/>
      <c r="DH33" s="621"/>
      <c r="DI33" s="621"/>
      <c r="DJ33" s="621"/>
      <c r="DK33" s="622"/>
      <c r="DL33" s="614">
        <v>154860110</v>
      </c>
      <c r="DM33" s="621"/>
      <c r="DN33" s="621"/>
      <c r="DO33" s="621"/>
      <c r="DP33" s="621"/>
      <c r="DQ33" s="621"/>
      <c r="DR33" s="621"/>
      <c r="DS33" s="621"/>
      <c r="DT33" s="621"/>
      <c r="DU33" s="621"/>
      <c r="DV33" s="622"/>
      <c r="DW33" s="611">
        <v>31.1</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3511776</v>
      </c>
      <c r="S34" s="609"/>
      <c r="T34" s="609"/>
      <c r="U34" s="609"/>
      <c r="V34" s="609"/>
      <c r="W34" s="609"/>
      <c r="X34" s="609"/>
      <c r="Y34" s="610"/>
      <c r="Z34" s="646">
        <v>0.3</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117900432</v>
      </c>
      <c r="CS34" s="609"/>
      <c r="CT34" s="609"/>
      <c r="CU34" s="609"/>
      <c r="CV34" s="609"/>
      <c r="CW34" s="609"/>
      <c r="CX34" s="609"/>
      <c r="CY34" s="610"/>
      <c r="CZ34" s="611">
        <v>10.6</v>
      </c>
      <c r="DA34" s="623"/>
      <c r="DB34" s="623"/>
      <c r="DC34" s="624"/>
      <c r="DD34" s="614">
        <v>82278550</v>
      </c>
      <c r="DE34" s="609"/>
      <c r="DF34" s="609"/>
      <c r="DG34" s="609"/>
      <c r="DH34" s="609"/>
      <c r="DI34" s="609"/>
      <c r="DJ34" s="609"/>
      <c r="DK34" s="610"/>
      <c r="DL34" s="614">
        <v>67139746</v>
      </c>
      <c r="DM34" s="609"/>
      <c r="DN34" s="609"/>
      <c r="DO34" s="609"/>
      <c r="DP34" s="609"/>
      <c r="DQ34" s="609"/>
      <c r="DR34" s="609"/>
      <c r="DS34" s="609"/>
      <c r="DT34" s="609"/>
      <c r="DU34" s="609"/>
      <c r="DV34" s="610"/>
      <c r="DW34" s="611">
        <v>13.5</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23141218</v>
      </c>
      <c r="S35" s="609"/>
      <c r="T35" s="609"/>
      <c r="U35" s="609"/>
      <c r="V35" s="609"/>
      <c r="W35" s="609"/>
      <c r="X35" s="609"/>
      <c r="Y35" s="610"/>
      <c r="Z35" s="646">
        <v>2</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12455808</v>
      </c>
      <c r="CS35" s="621"/>
      <c r="CT35" s="621"/>
      <c r="CU35" s="621"/>
      <c r="CV35" s="621"/>
      <c r="CW35" s="621"/>
      <c r="CX35" s="621"/>
      <c r="CY35" s="622"/>
      <c r="CZ35" s="611">
        <v>1.1000000000000001</v>
      </c>
      <c r="DA35" s="623"/>
      <c r="DB35" s="623"/>
      <c r="DC35" s="624"/>
      <c r="DD35" s="614">
        <v>8883871</v>
      </c>
      <c r="DE35" s="621"/>
      <c r="DF35" s="621"/>
      <c r="DG35" s="621"/>
      <c r="DH35" s="621"/>
      <c r="DI35" s="621"/>
      <c r="DJ35" s="621"/>
      <c r="DK35" s="622"/>
      <c r="DL35" s="614">
        <v>8721701</v>
      </c>
      <c r="DM35" s="621"/>
      <c r="DN35" s="621"/>
      <c r="DO35" s="621"/>
      <c r="DP35" s="621"/>
      <c r="DQ35" s="621"/>
      <c r="DR35" s="621"/>
      <c r="DS35" s="621"/>
      <c r="DT35" s="621"/>
      <c r="DU35" s="621"/>
      <c r="DV35" s="622"/>
      <c r="DW35" s="611">
        <v>1.8</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18322658</v>
      </c>
      <c r="S36" s="609"/>
      <c r="T36" s="609"/>
      <c r="U36" s="609"/>
      <c r="V36" s="609"/>
      <c r="W36" s="609"/>
      <c r="X36" s="609"/>
      <c r="Y36" s="610"/>
      <c r="Z36" s="646">
        <v>1.6</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94271043</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1936310</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53642698</v>
      </c>
      <c r="CS36" s="609"/>
      <c r="CT36" s="609"/>
      <c r="CU36" s="609"/>
      <c r="CV36" s="609"/>
      <c r="CW36" s="609"/>
      <c r="CX36" s="609"/>
      <c r="CY36" s="610"/>
      <c r="CZ36" s="611">
        <v>4.8</v>
      </c>
      <c r="DA36" s="623"/>
      <c r="DB36" s="623"/>
      <c r="DC36" s="624"/>
      <c r="DD36" s="614">
        <v>48488591</v>
      </c>
      <c r="DE36" s="609"/>
      <c r="DF36" s="609"/>
      <c r="DG36" s="609"/>
      <c r="DH36" s="609"/>
      <c r="DI36" s="609"/>
      <c r="DJ36" s="609"/>
      <c r="DK36" s="610"/>
      <c r="DL36" s="614">
        <v>31256790</v>
      </c>
      <c r="DM36" s="609"/>
      <c r="DN36" s="609"/>
      <c r="DO36" s="609"/>
      <c r="DP36" s="609"/>
      <c r="DQ36" s="609"/>
      <c r="DR36" s="609"/>
      <c r="DS36" s="609"/>
      <c r="DT36" s="609"/>
      <c r="DU36" s="609"/>
      <c r="DV36" s="610"/>
      <c r="DW36" s="611">
        <v>6.3</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191472651</v>
      </c>
      <c r="S37" s="609"/>
      <c r="T37" s="609"/>
      <c r="U37" s="609"/>
      <c r="V37" s="609"/>
      <c r="W37" s="609"/>
      <c r="X37" s="609"/>
      <c r="Y37" s="610"/>
      <c r="Z37" s="646">
        <v>16.899999999999999</v>
      </c>
      <c r="AA37" s="646"/>
      <c r="AB37" s="646"/>
      <c r="AC37" s="646"/>
      <c r="AD37" s="647">
        <v>17865</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20377618</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-3794512</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520161</v>
      </c>
      <c r="CS37" s="621"/>
      <c r="CT37" s="621"/>
      <c r="CU37" s="621"/>
      <c r="CV37" s="621"/>
      <c r="CW37" s="621"/>
      <c r="CX37" s="621"/>
      <c r="CY37" s="622"/>
      <c r="CZ37" s="611">
        <v>0</v>
      </c>
      <c r="DA37" s="623"/>
      <c r="DB37" s="623"/>
      <c r="DC37" s="624"/>
      <c r="DD37" s="614">
        <v>520161</v>
      </c>
      <c r="DE37" s="621"/>
      <c r="DF37" s="621"/>
      <c r="DG37" s="621"/>
      <c r="DH37" s="621"/>
      <c r="DI37" s="621"/>
      <c r="DJ37" s="621"/>
      <c r="DK37" s="622"/>
      <c r="DL37" s="614">
        <v>519444</v>
      </c>
      <c r="DM37" s="621"/>
      <c r="DN37" s="621"/>
      <c r="DO37" s="621"/>
      <c r="DP37" s="621"/>
      <c r="DQ37" s="621"/>
      <c r="DR37" s="621"/>
      <c r="DS37" s="621"/>
      <c r="DT37" s="621"/>
      <c r="DU37" s="621"/>
      <c r="DV37" s="622"/>
      <c r="DW37" s="611">
        <v>0.1</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58579000</v>
      </c>
      <c r="S38" s="609"/>
      <c r="T38" s="609"/>
      <c r="U38" s="609"/>
      <c r="V38" s="609"/>
      <c r="W38" s="609"/>
      <c r="X38" s="609"/>
      <c r="Y38" s="610"/>
      <c r="Z38" s="646">
        <v>5.2</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7359614</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208056</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65520978</v>
      </c>
      <c r="CS38" s="609"/>
      <c r="CT38" s="609"/>
      <c r="CU38" s="609"/>
      <c r="CV38" s="609"/>
      <c r="CW38" s="609"/>
      <c r="CX38" s="609"/>
      <c r="CY38" s="610"/>
      <c r="CZ38" s="611">
        <v>5.9</v>
      </c>
      <c r="DA38" s="623"/>
      <c r="DB38" s="623"/>
      <c r="DC38" s="624"/>
      <c r="DD38" s="614">
        <v>54135887</v>
      </c>
      <c r="DE38" s="609"/>
      <c r="DF38" s="609"/>
      <c r="DG38" s="609"/>
      <c r="DH38" s="609"/>
      <c r="DI38" s="609"/>
      <c r="DJ38" s="609"/>
      <c r="DK38" s="610"/>
      <c r="DL38" s="614">
        <v>47740438</v>
      </c>
      <c r="DM38" s="609"/>
      <c r="DN38" s="609"/>
      <c r="DO38" s="609"/>
      <c r="DP38" s="609"/>
      <c r="DQ38" s="609"/>
      <c r="DR38" s="609"/>
      <c r="DS38" s="609"/>
      <c r="DT38" s="609"/>
      <c r="DU38" s="609"/>
      <c r="DV38" s="610"/>
      <c r="DW38" s="611">
        <v>9.6</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2079005</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286867</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26079652</v>
      </c>
      <c r="CS39" s="621"/>
      <c r="CT39" s="621"/>
      <c r="CU39" s="621"/>
      <c r="CV39" s="621"/>
      <c r="CW39" s="621"/>
      <c r="CX39" s="621"/>
      <c r="CY39" s="622"/>
      <c r="CZ39" s="611">
        <v>2.2999999999999998</v>
      </c>
      <c r="DA39" s="623"/>
      <c r="DB39" s="623"/>
      <c r="DC39" s="624"/>
      <c r="DD39" s="614">
        <v>19994222</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6871000</v>
      </c>
      <c r="S40" s="609"/>
      <c r="T40" s="609"/>
      <c r="U40" s="609"/>
      <c r="V40" s="609"/>
      <c r="W40" s="609"/>
      <c r="X40" s="609"/>
      <c r="Y40" s="610"/>
      <c r="Z40" s="646">
        <v>0.6</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1919744</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93</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179473095</v>
      </c>
      <c r="CS40" s="609"/>
      <c r="CT40" s="609"/>
      <c r="CU40" s="609"/>
      <c r="CV40" s="609"/>
      <c r="CW40" s="609"/>
      <c r="CX40" s="609"/>
      <c r="CY40" s="610"/>
      <c r="CZ40" s="611">
        <v>16.100000000000001</v>
      </c>
      <c r="DA40" s="623"/>
      <c r="DB40" s="623"/>
      <c r="DC40" s="624"/>
      <c r="DD40" s="614">
        <v>973108</v>
      </c>
      <c r="DE40" s="609"/>
      <c r="DF40" s="609"/>
      <c r="DG40" s="609"/>
      <c r="DH40" s="609"/>
      <c r="DI40" s="609"/>
      <c r="DJ40" s="609"/>
      <c r="DK40" s="610"/>
      <c r="DL40" s="614">
        <v>1435</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1131768029</v>
      </c>
      <c r="S41" s="633"/>
      <c r="T41" s="633"/>
      <c r="U41" s="633"/>
      <c r="V41" s="633"/>
      <c r="W41" s="633"/>
      <c r="X41" s="633"/>
      <c r="Y41" s="636"/>
      <c r="Z41" s="637">
        <v>100</v>
      </c>
      <c r="AA41" s="637"/>
      <c r="AB41" s="637"/>
      <c r="AC41" s="637"/>
      <c r="AD41" s="638">
        <v>490949995</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19781039</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42754023</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329</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101690893</v>
      </c>
      <c r="CS42" s="621"/>
      <c r="CT42" s="621"/>
      <c r="CU42" s="621"/>
      <c r="CV42" s="621"/>
      <c r="CW42" s="621"/>
      <c r="CX42" s="621"/>
      <c r="CY42" s="622"/>
      <c r="CZ42" s="611">
        <v>9.1</v>
      </c>
      <c r="DA42" s="623"/>
      <c r="DB42" s="623"/>
      <c r="DC42" s="624"/>
      <c r="DD42" s="614">
        <v>29502525</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3865996</v>
      </c>
      <c r="CS43" s="621"/>
      <c r="CT43" s="621"/>
      <c r="CU43" s="621"/>
      <c r="CV43" s="621"/>
      <c r="CW43" s="621"/>
      <c r="CX43" s="621"/>
      <c r="CY43" s="622"/>
      <c r="CZ43" s="611">
        <v>0.3</v>
      </c>
      <c r="DA43" s="623"/>
      <c r="DB43" s="623"/>
      <c r="DC43" s="624"/>
      <c r="DD43" s="614">
        <v>3745751</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101330855</v>
      </c>
      <c r="CS44" s="609"/>
      <c r="CT44" s="609"/>
      <c r="CU44" s="609"/>
      <c r="CV44" s="609"/>
      <c r="CW44" s="609"/>
      <c r="CX44" s="609"/>
      <c r="CY44" s="610"/>
      <c r="CZ44" s="611">
        <v>9.1</v>
      </c>
      <c r="DA44" s="612"/>
      <c r="DB44" s="612"/>
      <c r="DC44" s="613"/>
      <c r="DD44" s="614">
        <v>29491477</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31450263</v>
      </c>
      <c r="CS45" s="621"/>
      <c r="CT45" s="621"/>
      <c r="CU45" s="621"/>
      <c r="CV45" s="621"/>
      <c r="CW45" s="621"/>
      <c r="CX45" s="621"/>
      <c r="CY45" s="622"/>
      <c r="CZ45" s="611">
        <v>2.8</v>
      </c>
      <c r="DA45" s="623"/>
      <c r="DB45" s="623"/>
      <c r="DC45" s="624"/>
      <c r="DD45" s="614">
        <v>2544355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67801324</v>
      </c>
      <c r="CS46" s="609"/>
      <c r="CT46" s="609"/>
      <c r="CU46" s="609"/>
      <c r="CV46" s="609"/>
      <c r="CW46" s="609"/>
      <c r="CX46" s="609"/>
      <c r="CY46" s="610"/>
      <c r="CZ46" s="611">
        <v>6.1</v>
      </c>
      <c r="DA46" s="612"/>
      <c r="DB46" s="612"/>
      <c r="DC46" s="613"/>
      <c r="DD46" s="614">
        <v>26766854</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360038</v>
      </c>
      <c r="CS47" s="621"/>
      <c r="CT47" s="621"/>
      <c r="CU47" s="621"/>
      <c r="CV47" s="621"/>
      <c r="CW47" s="621"/>
      <c r="CX47" s="621"/>
      <c r="CY47" s="622"/>
      <c r="CZ47" s="611">
        <v>0</v>
      </c>
      <c r="DA47" s="623"/>
      <c r="DB47" s="623"/>
      <c r="DC47" s="624"/>
      <c r="DD47" s="614">
        <v>11048</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1113379745</v>
      </c>
      <c r="CS49" s="593"/>
      <c r="CT49" s="593"/>
      <c r="CU49" s="593"/>
      <c r="CV49" s="593"/>
      <c r="CW49" s="593"/>
      <c r="CX49" s="593"/>
      <c r="CY49" s="594"/>
      <c r="CZ49" s="595">
        <v>100</v>
      </c>
      <c r="DA49" s="596"/>
      <c r="DB49" s="596"/>
      <c r="DC49" s="597"/>
      <c r="DD49" s="598">
        <v>581649743</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ZeHxQmlMDwtV5NkvaJvtbos6FcXt2nsHSkY4x4d+00sPhBVbA1snYAHCuR1fdtaIzXW3EkU2j0VyFfLBh+UAdg==" saltValue="RuOxgImyM74wuTCSGhodQ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41" zoomScale="70" zoomScaleNormal="25" zoomScaleSheetLayoutView="70" workbookViewId="0">
      <selection activeCell="AF75" sqref="AF75:AJ75"/>
    </sheetView>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8" t="s">
        <v>352</v>
      </c>
      <c r="B2" s="1078"/>
      <c r="C2" s="1078"/>
      <c r="D2" s="1078"/>
      <c r="E2" s="1078"/>
      <c r="F2" s="1078"/>
      <c r="G2" s="1078"/>
      <c r="H2" s="1078"/>
      <c r="I2" s="1078"/>
      <c r="J2" s="1078"/>
      <c r="K2" s="1078"/>
      <c r="L2" s="1078"/>
      <c r="M2" s="1078"/>
      <c r="N2" s="1078"/>
      <c r="O2" s="1078"/>
      <c r="P2" s="1078"/>
      <c r="Q2" s="1078"/>
      <c r="R2" s="1078"/>
      <c r="S2" s="1078"/>
      <c r="T2" s="1078"/>
      <c r="U2" s="1078"/>
      <c r="V2" s="1078"/>
      <c r="W2" s="1078"/>
      <c r="X2" s="1078"/>
      <c r="Y2" s="1078"/>
      <c r="Z2" s="1078"/>
      <c r="AA2" s="1078"/>
      <c r="AB2" s="1078"/>
      <c r="AC2" s="1078"/>
      <c r="AD2" s="1078"/>
      <c r="AE2" s="1078"/>
      <c r="AF2" s="1078"/>
      <c r="AG2" s="1078"/>
      <c r="AH2" s="1078"/>
      <c r="AI2" s="1078"/>
      <c r="AJ2" s="1078"/>
      <c r="AK2" s="1078"/>
      <c r="AL2" s="1078"/>
      <c r="AM2" s="1078"/>
      <c r="AN2" s="1078"/>
      <c r="AO2" s="1078"/>
      <c r="AP2" s="1078"/>
      <c r="AQ2" s="1078"/>
      <c r="AR2" s="1078"/>
      <c r="AS2" s="1078"/>
      <c r="AT2" s="1078"/>
      <c r="AU2" s="1078"/>
      <c r="AV2" s="1078"/>
      <c r="AW2" s="1078"/>
      <c r="AX2" s="1078"/>
      <c r="AY2" s="1078"/>
      <c r="AZ2" s="1078"/>
      <c r="BA2" s="1078"/>
      <c r="BB2" s="1078"/>
      <c r="BC2" s="1078"/>
      <c r="BD2" s="1078"/>
      <c r="BE2" s="1078"/>
      <c r="BF2" s="1078"/>
      <c r="BG2" s="1078"/>
      <c r="BH2" s="1078"/>
      <c r="BI2" s="107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9" t="s">
        <v>353</v>
      </c>
      <c r="DK2" s="1080"/>
      <c r="DL2" s="1080"/>
      <c r="DM2" s="1080"/>
      <c r="DN2" s="1080"/>
      <c r="DO2" s="1081"/>
      <c r="DP2" s="210"/>
      <c r="DQ2" s="1079" t="s">
        <v>354</v>
      </c>
      <c r="DR2" s="1080"/>
      <c r="DS2" s="1080"/>
      <c r="DT2" s="1080"/>
      <c r="DU2" s="1080"/>
      <c r="DV2" s="1080"/>
      <c r="DW2" s="1080"/>
      <c r="DX2" s="1080"/>
      <c r="DY2" s="1080"/>
      <c r="DZ2" s="108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2"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2" t="s">
        <v>371</v>
      </c>
      <c r="DH5" s="1073"/>
      <c r="DI5" s="1073"/>
      <c r="DJ5" s="1073"/>
      <c r="DK5" s="1074"/>
      <c r="DL5" s="1072" t="s">
        <v>372</v>
      </c>
      <c r="DM5" s="1073"/>
      <c r="DN5" s="1073"/>
      <c r="DO5" s="1073"/>
      <c r="DP5" s="1074"/>
      <c r="DQ5" s="988" t="s">
        <v>373</v>
      </c>
      <c r="DR5" s="989"/>
      <c r="DS5" s="989"/>
      <c r="DT5" s="989"/>
      <c r="DU5" s="990"/>
      <c r="DV5" s="988" t="s">
        <v>364</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3"/>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5"/>
      <c r="DH6" s="1076"/>
      <c r="DI6" s="1076"/>
      <c r="DJ6" s="1076"/>
      <c r="DK6" s="1077"/>
      <c r="DL6" s="1075"/>
      <c r="DM6" s="1076"/>
      <c r="DN6" s="1076"/>
      <c r="DO6" s="1076"/>
      <c r="DP6" s="1077"/>
      <c r="DQ6" s="991"/>
      <c r="DR6" s="992"/>
      <c r="DS6" s="992"/>
      <c r="DT6" s="992"/>
      <c r="DU6" s="993"/>
      <c r="DV6" s="991"/>
      <c r="DW6" s="992"/>
      <c r="DX6" s="992"/>
      <c r="DY6" s="992"/>
      <c r="DZ6" s="1003"/>
      <c r="EA6" s="216"/>
    </row>
    <row r="7" spans="1:131" s="217" customFormat="1" ht="26.25" customHeight="1" thickTop="1" x14ac:dyDescent="0.2">
      <c r="A7" s="218">
        <v>1</v>
      </c>
      <c r="B7" s="1034" t="s">
        <v>374</v>
      </c>
      <c r="C7" s="1035"/>
      <c r="D7" s="1035"/>
      <c r="E7" s="1035"/>
      <c r="F7" s="1035"/>
      <c r="G7" s="1035"/>
      <c r="H7" s="1035"/>
      <c r="I7" s="1035"/>
      <c r="J7" s="1035"/>
      <c r="K7" s="1035"/>
      <c r="L7" s="1035"/>
      <c r="M7" s="1035"/>
      <c r="N7" s="1035"/>
      <c r="O7" s="1035"/>
      <c r="P7" s="1036"/>
      <c r="Q7" s="1090">
        <v>1126286</v>
      </c>
      <c r="R7" s="1091"/>
      <c r="S7" s="1091"/>
      <c r="T7" s="1091"/>
      <c r="U7" s="1091"/>
      <c r="V7" s="1091">
        <v>1108781</v>
      </c>
      <c r="W7" s="1091"/>
      <c r="X7" s="1091"/>
      <c r="Y7" s="1091"/>
      <c r="Z7" s="1091"/>
      <c r="AA7" s="1091">
        <v>17505</v>
      </c>
      <c r="AB7" s="1091"/>
      <c r="AC7" s="1091"/>
      <c r="AD7" s="1091"/>
      <c r="AE7" s="1092"/>
      <c r="AF7" s="1093">
        <v>9445</v>
      </c>
      <c r="AG7" s="1094"/>
      <c r="AH7" s="1094"/>
      <c r="AI7" s="1094"/>
      <c r="AJ7" s="1095"/>
      <c r="AK7" s="1096">
        <v>19260</v>
      </c>
      <c r="AL7" s="1097"/>
      <c r="AM7" s="1097"/>
      <c r="AN7" s="1097"/>
      <c r="AO7" s="1097"/>
      <c r="AP7" s="1097">
        <v>1331543</v>
      </c>
      <c r="AQ7" s="1097"/>
      <c r="AR7" s="1097"/>
      <c r="AS7" s="1097"/>
      <c r="AT7" s="1097"/>
      <c r="AU7" s="1098"/>
      <c r="AV7" s="1098"/>
      <c r="AW7" s="1098"/>
      <c r="AX7" s="1098"/>
      <c r="AY7" s="1099"/>
      <c r="AZ7" s="214"/>
      <c r="BA7" s="214"/>
      <c r="BB7" s="214"/>
      <c r="BC7" s="214"/>
      <c r="BD7" s="214"/>
      <c r="BE7" s="215"/>
      <c r="BF7" s="215"/>
      <c r="BG7" s="215"/>
      <c r="BH7" s="215"/>
      <c r="BI7" s="215"/>
      <c r="BJ7" s="215"/>
      <c r="BK7" s="215"/>
      <c r="BL7" s="215"/>
      <c r="BM7" s="215"/>
      <c r="BN7" s="215"/>
      <c r="BO7" s="215"/>
      <c r="BP7" s="215"/>
      <c r="BQ7" s="218">
        <v>1</v>
      </c>
      <c r="BR7" s="219"/>
      <c r="BS7" s="1087" t="s">
        <v>569</v>
      </c>
      <c r="BT7" s="1088"/>
      <c r="BU7" s="1088"/>
      <c r="BV7" s="1088"/>
      <c r="BW7" s="1088"/>
      <c r="BX7" s="1088"/>
      <c r="BY7" s="1088"/>
      <c r="BZ7" s="1088"/>
      <c r="CA7" s="1088"/>
      <c r="CB7" s="1088"/>
      <c r="CC7" s="1088"/>
      <c r="CD7" s="1088"/>
      <c r="CE7" s="1088"/>
      <c r="CF7" s="1088"/>
      <c r="CG7" s="1100"/>
      <c r="CH7" s="1084">
        <v>9</v>
      </c>
      <c r="CI7" s="1085"/>
      <c r="CJ7" s="1085"/>
      <c r="CK7" s="1085"/>
      <c r="CL7" s="1086"/>
      <c r="CM7" s="1084">
        <v>1615</v>
      </c>
      <c r="CN7" s="1085"/>
      <c r="CO7" s="1085"/>
      <c r="CP7" s="1085"/>
      <c r="CQ7" s="1086"/>
      <c r="CR7" s="1084">
        <v>723</v>
      </c>
      <c r="CS7" s="1085"/>
      <c r="CT7" s="1085"/>
      <c r="CU7" s="1085"/>
      <c r="CV7" s="1086"/>
      <c r="CW7" s="1084" t="s">
        <v>601</v>
      </c>
      <c r="CX7" s="1085"/>
      <c r="CY7" s="1085"/>
      <c r="CZ7" s="1085"/>
      <c r="DA7" s="1086"/>
      <c r="DB7" s="1084" t="s">
        <v>601</v>
      </c>
      <c r="DC7" s="1085"/>
      <c r="DD7" s="1085"/>
      <c r="DE7" s="1085"/>
      <c r="DF7" s="1086"/>
      <c r="DG7" s="1084" t="s">
        <v>515</v>
      </c>
      <c r="DH7" s="1085"/>
      <c r="DI7" s="1085"/>
      <c r="DJ7" s="1085"/>
      <c r="DK7" s="1086"/>
      <c r="DL7" s="1084" t="s">
        <v>515</v>
      </c>
      <c r="DM7" s="1085"/>
      <c r="DN7" s="1085"/>
      <c r="DO7" s="1085"/>
      <c r="DP7" s="1086"/>
      <c r="DQ7" s="1084"/>
      <c r="DR7" s="1085"/>
      <c r="DS7" s="1085"/>
      <c r="DT7" s="1085"/>
      <c r="DU7" s="1086"/>
      <c r="DV7" s="1087"/>
      <c r="DW7" s="1088"/>
      <c r="DX7" s="1088"/>
      <c r="DY7" s="1088"/>
      <c r="DZ7" s="1089"/>
      <c r="EA7" s="216"/>
    </row>
    <row r="8" spans="1:131" s="217" customFormat="1" ht="26.25" customHeight="1" x14ac:dyDescent="0.2">
      <c r="A8" s="220">
        <v>2</v>
      </c>
      <c r="B8" s="1017" t="s">
        <v>375</v>
      </c>
      <c r="C8" s="1018"/>
      <c r="D8" s="1018"/>
      <c r="E8" s="1018"/>
      <c r="F8" s="1018"/>
      <c r="G8" s="1018"/>
      <c r="H8" s="1018"/>
      <c r="I8" s="1018"/>
      <c r="J8" s="1018"/>
      <c r="K8" s="1018"/>
      <c r="L8" s="1018"/>
      <c r="M8" s="1018"/>
      <c r="N8" s="1018"/>
      <c r="O8" s="1018"/>
      <c r="P8" s="1019"/>
      <c r="Q8" s="1025">
        <v>1307</v>
      </c>
      <c r="R8" s="1026"/>
      <c r="S8" s="1026"/>
      <c r="T8" s="1026"/>
      <c r="U8" s="1026"/>
      <c r="V8" s="1026">
        <v>810</v>
      </c>
      <c r="W8" s="1026"/>
      <c r="X8" s="1026"/>
      <c r="Y8" s="1026"/>
      <c r="Z8" s="1026"/>
      <c r="AA8" s="1026">
        <v>497</v>
      </c>
      <c r="AB8" s="1026"/>
      <c r="AC8" s="1026"/>
      <c r="AD8" s="1026"/>
      <c r="AE8" s="1027"/>
      <c r="AF8" s="1022" t="s">
        <v>122</v>
      </c>
      <c r="AG8" s="1023"/>
      <c r="AH8" s="1023"/>
      <c r="AI8" s="1023"/>
      <c r="AJ8" s="1024"/>
      <c r="AK8" s="1067">
        <v>21</v>
      </c>
      <c r="AL8" s="1068"/>
      <c r="AM8" s="1068"/>
      <c r="AN8" s="1068"/>
      <c r="AO8" s="1068"/>
      <c r="AP8" s="1068">
        <v>3549</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t="s">
        <v>600</v>
      </c>
      <c r="BS8" s="979" t="s">
        <v>570</v>
      </c>
      <c r="BT8" s="980"/>
      <c r="BU8" s="980"/>
      <c r="BV8" s="980"/>
      <c r="BW8" s="980"/>
      <c r="BX8" s="980"/>
      <c r="BY8" s="980"/>
      <c r="BZ8" s="980"/>
      <c r="CA8" s="980"/>
      <c r="CB8" s="980"/>
      <c r="CC8" s="980"/>
      <c r="CD8" s="980"/>
      <c r="CE8" s="980"/>
      <c r="CF8" s="980"/>
      <c r="CG8" s="1001"/>
      <c r="CH8" s="976">
        <v>443</v>
      </c>
      <c r="CI8" s="977"/>
      <c r="CJ8" s="977"/>
      <c r="CK8" s="977"/>
      <c r="CL8" s="978"/>
      <c r="CM8" s="976">
        <v>12415</v>
      </c>
      <c r="CN8" s="977"/>
      <c r="CO8" s="977"/>
      <c r="CP8" s="977"/>
      <c r="CQ8" s="978"/>
      <c r="CR8" s="976">
        <v>185</v>
      </c>
      <c r="CS8" s="977"/>
      <c r="CT8" s="977"/>
      <c r="CU8" s="977"/>
      <c r="CV8" s="978"/>
      <c r="CW8" s="976">
        <v>0</v>
      </c>
      <c r="CX8" s="977"/>
      <c r="CY8" s="977"/>
      <c r="CZ8" s="977"/>
      <c r="DA8" s="978"/>
      <c r="DB8" s="976" t="s">
        <v>601</v>
      </c>
      <c r="DC8" s="977"/>
      <c r="DD8" s="977"/>
      <c r="DE8" s="977"/>
      <c r="DF8" s="978"/>
      <c r="DG8" s="976" t="s">
        <v>515</v>
      </c>
      <c r="DH8" s="977"/>
      <c r="DI8" s="977"/>
      <c r="DJ8" s="977"/>
      <c r="DK8" s="978"/>
      <c r="DL8" s="976" t="s">
        <v>515</v>
      </c>
      <c r="DM8" s="977"/>
      <c r="DN8" s="977"/>
      <c r="DO8" s="977"/>
      <c r="DP8" s="978"/>
      <c r="DQ8" s="976"/>
      <c r="DR8" s="977"/>
      <c r="DS8" s="977"/>
      <c r="DT8" s="977"/>
      <c r="DU8" s="978"/>
      <c r="DV8" s="979"/>
      <c r="DW8" s="980"/>
      <c r="DX8" s="980"/>
      <c r="DY8" s="980"/>
      <c r="DZ8" s="981"/>
      <c r="EA8" s="216"/>
    </row>
    <row r="9" spans="1:131" s="217" customFormat="1" ht="26.25" customHeight="1" x14ac:dyDescent="0.2">
      <c r="A9" s="220">
        <v>3</v>
      </c>
      <c r="B9" s="1017" t="s">
        <v>376</v>
      </c>
      <c r="C9" s="1018"/>
      <c r="D9" s="1018"/>
      <c r="E9" s="1018"/>
      <c r="F9" s="1018"/>
      <c r="G9" s="1018"/>
      <c r="H9" s="1018"/>
      <c r="I9" s="1018"/>
      <c r="J9" s="1018"/>
      <c r="K9" s="1018"/>
      <c r="L9" s="1018"/>
      <c r="M9" s="1018"/>
      <c r="N9" s="1018"/>
      <c r="O9" s="1018"/>
      <c r="P9" s="1019"/>
      <c r="Q9" s="1025">
        <v>1073</v>
      </c>
      <c r="R9" s="1026"/>
      <c r="S9" s="1026"/>
      <c r="T9" s="1026"/>
      <c r="U9" s="1026"/>
      <c r="V9" s="1026">
        <v>1073</v>
      </c>
      <c r="W9" s="1026"/>
      <c r="X9" s="1026"/>
      <c r="Y9" s="1026"/>
      <c r="Z9" s="1026"/>
      <c r="AA9" s="1026">
        <v>0</v>
      </c>
      <c r="AB9" s="1026"/>
      <c r="AC9" s="1026"/>
      <c r="AD9" s="1026"/>
      <c r="AE9" s="1027"/>
      <c r="AF9" s="1022" t="s">
        <v>122</v>
      </c>
      <c r="AG9" s="1023"/>
      <c r="AH9" s="1023"/>
      <c r="AI9" s="1023"/>
      <c r="AJ9" s="1024"/>
      <c r="AK9" s="1067">
        <v>1073</v>
      </c>
      <c r="AL9" s="1068"/>
      <c r="AM9" s="1068"/>
      <c r="AN9" s="1068"/>
      <c r="AO9" s="1068"/>
      <c r="AP9" s="1068">
        <v>0</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t="s">
        <v>571</v>
      </c>
      <c r="BT9" s="980"/>
      <c r="BU9" s="980"/>
      <c r="BV9" s="980"/>
      <c r="BW9" s="980"/>
      <c r="BX9" s="980"/>
      <c r="BY9" s="980"/>
      <c r="BZ9" s="980"/>
      <c r="CA9" s="980"/>
      <c r="CB9" s="980"/>
      <c r="CC9" s="980"/>
      <c r="CD9" s="980"/>
      <c r="CE9" s="980"/>
      <c r="CF9" s="980"/>
      <c r="CG9" s="1001"/>
      <c r="CH9" s="976">
        <v>2</v>
      </c>
      <c r="CI9" s="977"/>
      <c r="CJ9" s="977"/>
      <c r="CK9" s="977"/>
      <c r="CL9" s="978"/>
      <c r="CM9" s="976">
        <v>200</v>
      </c>
      <c r="CN9" s="977"/>
      <c r="CO9" s="977"/>
      <c r="CP9" s="977"/>
      <c r="CQ9" s="978"/>
      <c r="CR9" s="976">
        <v>10</v>
      </c>
      <c r="CS9" s="977"/>
      <c r="CT9" s="977"/>
      <c r="CU9" s="977"/>
      <c r="CV9" s="978"/>
      <c r="CW9" s="976" t="s">
        <v>601</v>
      </c>
      <c r="CX9" s="977"/>
      <c r="CY9" s="977"/>
      <c r="CZ9" s="977"/>
      <c r="DA9" s="978"/>
      <c r="DB9" s="1071" t="s">
        <v>601</v>
      </c>
      <c r="DC9" s="977"/>
      <c r="DD9" s="977"/>
      <c r="DE9" s="977"/>
      <c r="DF9" s="978"/>
      <c r="DG9" s="976" t="s">
        <v>515</v>
      </c>
      <c r="DH9" s="977"/>
      <c r="DI9" s="977"/>
      <c r="DJ9" s="977"/>
      <c r="DK9" s="978"/>
      <c r="DL9" s="976" t="s">
        <v>515</v>
      </c>
      <c r="DM9" s="977"/>
      <c r="DN9" s="977"/>
      <c r="DO9" s="977"/>
      <c r="DP9" s="978"/>
      <c r="DQ9" s="976"/>
      <c r="DR9" s="977"/>
      <c r="DS9" s="977"/>
      <c r="DT9" s="977"/>
      <c r="DU9" s="978"/>
      <c r="DV9" s="979"/>
      <c r="DW9" s="980"/>
      <c r="DX9" s="980"/>
      <c r="DY9" s="980"/>
      <c r="DZ9" s="981"/>
      <c r="EA9" s="216"/>
    </row>
    <row r="10" spans="1:131" s="217" customFormat="1" ht="26.25" customHeight="1" x14ac:dyDescent="0.2">
      <c r="A10" s="220">
        <v>4</v>
      </c>
      <c r="B10" s="1017" t="s">
        <v>377</v>
      </c>
      <c r="C10" s="1018"/>
      <c r="D10" s="1018"/>
      <c r="E10" s="1018"/>
      <c r="F10" s="1018"/>
      <c r="G10" s="1018"/>
      <c r="H10" s="1018"/>
      <c r="I10" s="1018"/>
      <c r="J10" s="1018"/>
      <c r="K10" s="1018"/>
      <c r="L10" s="1018"/>
      <c r="M10" s="1018"/>
      <c r="N10" s="1018"/>
      <c r="O10" s="1018"/>
      <c r="P10" s="1019"/>
      <c r="Q10" s="1025">
        <v>776</v>
      </c>
      <c r="R10" s="1026"/>
      <c r="S10" s="1026"/>
      <c r="T10" s="1026"/>
      <c r="U10" s="1026"/>
      <c r="V10" s="1026">
        <v>776</v>
      </c>
      <c r="W10" s="1026"/>
      <c r="X10" s="1026"/>
      <c r="Y10" s="1026"/>
      <c r="Z10" s="1026"/>
      <c r="AA10" s="1026">
        <v>0</v>
      </c>
      <c r="AB10" s="1026"/>
      <c r="AC10" s="1026"/>
      <c r="AD10" s="1026"/>
      <c r="AE10" s="1027"/>
      <c r="AF10" s="1022" t="s">
        <v>122</v>
      </c>
      <c r="AG10" s="1023"/>
      <c r="AH10" s="1023"/>
      <c r="AI10" s="1023"/>
      <c r="AJ10" s="1024"/>
      <c r="AK10" s="1067">
        <v>769</v>
      </c>
      <c r="AL10" s="1068"/>
      <c r="AM10" s="1068"/>
      <c r="AN10" s="1068"/>
      <c r="AO10" s="1068"/>
      <c r="AP10" s="1068">
        <v>10260</v>
      </c>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t="s">
        <v>572</v>
      </c>
      <c r="BT10" s="980"/>
      <c r="BU10" s="980"/>
      <c r="BV10" s="980"/>
      <c r="BW10" s="980"/>
      <c r="BX10" s="980"/>
      <c r="BY10" s="980"/>
      <c r="BZ10" s="980"/>
      <c r="CA10" s="980"/>
      <c r="CB10" s="980"/>
      <c r="CC10" s="980"/>
      <c r="CD10" s="980"/>
      <c r="CE10" s="980"/>
      <c r="CF10" s="980"/>
      <c r="CG10" s="1001"/>
      <c r="CH10" s="976">
        <v>11</v>
      </c>
      <c r="CI10" s="977"/>
      <c r="CJ10" s="977"/>
      <c r="CK10" s="977"/>
      <c r="CL10" s="978"/>
      <c r="CM10" s="976">
        <v>846</v>
      </c>
      <c r="CN10" s="977"/>
      <c r="CO10" s="977"/>
      <c r="CP10" s="977"/>
      <c r="CQ10" s="978"/>
      <c r="CR10" s="976">
        <v>755</v>
      </c>
      <c r="CS10" s="977"/>
      <c r="CT10" s="977"/>
      <c r="CU10" s="977"/>
      <c r="CV10" s="978"/>
      <c r="CW10" s="976" t="s">
        <v>601</v>
      </c>
      <c r="CX10" s="977"/>
      <c r="CY10" s="977"/>
      <c r="CZ10" s="977"/>
      <c r="DA10" s="978"/>
      <c r="DB10" s="976" t="s">
        <v>601</v>
      </c>
      <c r="DC10" s="977"/>
      <c r="DD10" s="977"/>
      <c r="DE10" s="977"/>
      <c r="DF10" s="978"/>
      <c r="DG10" s="976" t="s">
        <v>515</v>
      </c>
      <c r="DH10" s="977"/>
      <c r="DI10" s="977"/>
      <c r="DJ10" s="977"/>
      <c r="DK10" s="978"/>
      <c r="DL10" s="976" t="s">
        <v>515</v>
      </c>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t="s">
        <v>378</v>
      </c>
      <c r="C11" s="1018"/>
      <c r="D11" s="1018"/>
      <c r="E11" s="1018"/>
      <c r="F11" s="1018"/>
      <c r="G11" s="1018"/>
      <c r="H11" s="1018"/>
      <c r="I11" s="1018"/>
      <c r="J11" s="1018"/>
      <c r="K11" s="1018"/>
      <c r="L11" s="1018"/>
      <c r="M11" s="1018"/>
      <c r="N11" s="1018"/>
      <c r="O11" s="1018"/>
      <c r="P11" s="1019"/>
      <c r="Q11" s="1025">
        <v>1935</v>
      </c>
      <c r="R11" s="1026"/>
      <c r="S11" s="1026"/>
      <c r="T11" s="1026"/>
      <c r="U11" s="1026"/>
      <c r="V11" s="1026">
        <v>1524</v>
      </c>
      <c r="W11" s="1026"/>
      <c r="X11" s="1026"/>
      <c r="Y11" s="1026"/>
      <c r="Z11" s="1026"/>
      <c r="AA11" s="1026">
        <v>411</v>
      </c>
      <c r="AB11" s="1026"/>
      <c r="AC11" s="1026"/>
      <c r="AD11" s="1026"/>
      <c r="AE11" s="1027"/>
      <c r="AF11" s="1022" t="s">
        <v>122</v>
      </c>
      <c r="AG11" s="1023"/>
      <c r="AH11" s="1023"/>
      <c r="AI11" s="1023"/>
      <c r="AJ11" s="1024"/>
      <c r="AK11" s="1067">
        <v>1148</v>
      </c>
      <c r="AL11" s="1068"/>
      <c r="AM11" s="1068"/>
      <c r="AN11" s="1068"/>
      <c r="AO11" s="1068"/>
      <c r="AP11" s="1068">
        <v>533</v>
      </c>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t="s">
        <v>573</v>
      </c>
      <c r="BT11" s="980"/>
      <c r="BU11" s="980"/>
      <c r="BV11" s="980"/>
      <c r="BW11" s="980"/>
      <c r="BX11" s="980"/>
      <c r="BY11" s="980"/>
      <c r="BZ11" s="980"/>
      <c r="CA11" s="980"/>
      <c r="CB11" s="980"/>
      <c r="CC11" s="980"/>
      <c r="CD11" s="980"/>
      <c r="CE11" s="980"/>
      <c r="CF11" s="980"/>
      <c r="CG11" s="1001"/>
      <c r="CH11" s="976">
        <v>0</v>
      </c>
      <c r="CI11" s="977"/>
      <c r="CJ11" s="977"/>
      <c r="CK11" s="977"/>
      <c r="CL11" s="978"/>
      <c r="CM11" s="976">
        <v>15</v>
      </c>
      <c r="CN11" s="977"/>
      <c r="CO11" s="977"/>
      <c r="CP11" s="977"/>
      <c r="CQ11" s="978"/>
      <c r="CR11" s="976">
        <v>10</v>
      </c>
      <c r="CS11" s="977"/>
      <c r="CT11" s="977"/>
      <c r="CU11" s="977"/>
      <c r="CV11" s="978"/>
      <c r="CW11" s="976" t="s">
        <v>601</v>
      </c>
      <c r="CX11" s="977"/>
      <c r="CY11" s="977"/>
      <c r="CZ11" s="977"/>
      <c r="DA11" s="978"/>
      <c r="DB11" s="976">
        <v>4269</v>
      </c>
      <c r="DC11" s="977"/>
      <c r="DD11" s="977"/>
      <c r="DE11" s="977"/>
      <c r="DF11" s="978"/>
      <c r="DG11" s="976" t="s">
        <v>515</v>
      </c>
      <c r="DH11" s="977"/>
      <c r="DI11" s="977"/>
      <c r="DJ11" s="977"/>
      <c r="DK11" s="978"/>
      <c r="DL11" s="976" t="s">
        <v>515</v>
      </c>
      <c r="DM11" s="977"/>
      <c r="DN11" s="977"/>
      <c r="DO11" s="977"/>
      <c r="DP11" s="978"/>
      <c r="DQ11" s="976">
        <v>427</v>
      </c>
      <c r="DR11" s="977"/>
      <c r="DS11" s="977"/>
      <c r="DT11" s="977"/>
      <c r="DU11" s="978"/>
      <c r="DV11" s="979"/>
      <c r="DW11" s="980"/>
      <c r="DX11" s="980"/>
      <c r="DY11" s="980"/>
      <c r="DZ11" s="981"/>
      <c r="EA11" s="216"/>
    </row>
    <row r="12" spans="1:131" s="217" customFormat="1" ht="26.25" customHeight="1" x14ac:dyDescent="0.2">
      <c r="A12" s="220">
        <v>6</v>
      </c>
      <c r="B12" s="1017" t="s">
        <v>379</v>
      </c>
      <c r="C12" s="1018"/>
      <c r="D12" s="1018"/>
      <c r="E12" s="1018"/>
      <c r="F12" s="1018"/>
      <c r="G12" s="1018"/>
      <c r="H12" s="1018"/>
      <c r="I12" s="1018"/>
      <c r="J12" s="1018"/>
      <c r="K12" s="1018"/>
      <c r="L12" s="1018"/>
      <c r="M12" s="1018"/>
      <c r="N12" s="1018"/>
      <c r="O12" s="1018"/>
      <c r="P12" s="1019"/>
      <c r="Q12" s="1025">
        <v>834</v>
      </c>
      <c r="R12" s="1026"/>
      <c r="S12" s="1026"/>
      <c r="T12" s="1026"/>
      <c r="U12" s="1026"/>
      <c r="V12" s="1026">
        <v>834</v>
      </c>
      <c r="W12" s="1026"/>
      <c r="X12" s="1026"/>
      <c r="Y12" s="1026"/>
      <c r="Z12" s="1026"/>
      <c r="AA12" s="1026">
        <v>0</v>
      </c>
      <c r="AB12" s="1026"/>
      <c r="AC12" s="1026"/>
      <c r="AD12" s="1026"/>
      <c r="AE12" s="1027"/>
      <c r="AF12" s="1022" t="s">
        <v>122</v>
      </c>
      <c r="AG12" s="1023"/>
      <c r="AH12" s="1023"/>
      <c r="AI12" s="1023"/>
      <c r="AJ12" s="1024"/>
      <c r="AK12" s="1067">
        <v>668</v>
      </c>
      <c r="AL12" s="1068"/>
      <c r="AM12" s="1068"/>
      <c r="AN12" s="1068"/>
      <c r="AO12" s="1068"/>
      <c r="AP12" s="1068">
        <v>9984</v>
      </c>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t="s">
        <v>600</v>
      </c>
      <c r="BS12" s="979" t="s">
        <v>574</v>
      </c>
      <c r="BT12" s="980" t="s">
        <v>575</v>
      </c>
      <c r="BU12" s="980" t="s">
        <v>575</v>
      </c>
      <c r="BV12" s="980" t="s">
        <v>575</v>
      </c>
      <c r="BW12" s="980" t="s">
        <v>575</v>
      </c>
      <c r="BX12" s="980" t="s">
        <v>575</v>
      </c>
      <c r="BY12" s="980" t="s">
        <v>575</v>
      </c>
      <c r="BZ12" s="980" t="s">
        <v>575</v>
      </c>
      <c r="CA12" s="980" t="s">
        <v>575</v>
      </c>
      <c r="CB12" s="980" t="s">
        <v>575</v>
      </c>
      <c r="CC12" s="980" t="s">
        <v>575</v>
      </c>
      <c r="CD12" s="980" t="s">
        <v>575</v>
      </c>
      <c r="CE12" s="980" t="s">
        <v>575</v>
      </c>
      <c r="CF12" s="980" t="s">
        <v>575</v>
      </c>
      <c r="CG12" s="1001" t="s">
        <v>575</v>
      </c>
      <c r="CH12" s="976">
        <v>0</v>
      </c>
      <c r="CI12" s="977"/>
      <c r="CJ12" s="977"/>
      <c r="CK12" s="977"/>
      <c r="CL12" s="978"/>
      <c r="CM12" s="976">
        <v>1187</v>
      </c>
      <c r="CN12" s="977"/>
      <c r="CO12" s="977"/>
      <c r="CP12" s="977"/>
      <c r="CQ12" s="978"/>
      <c r="CR12" s="976">
        <v>29</v>
      </c>
      <c r="CS12" s="977"/>
      <c r="CT12" s="977"/>
      <c r="CU12" s="977"/>
      <c r="CV12" s="978"/>
      <c r="CW12" s="976">
        <v>54</v>
      </c>
      <c r="CX12" s="977"/>
      <c r="CY12" s="977"/>
      <c r="CZ12" s="977"/>
      <c r="DA12" s="978"/>
      <c r="DB12" s="976" t="s">
        <v>515</v>
      </c>
      <c r="DC12" s="977"/>
      <c r="DD12" s="977"/>
      <c r="DE12" s="977"/>
      <c r="DF12" s="978"/>
      <c r="DG12" s="976" t="s">
        <v>515</v>
      </c>
      <c r="DH12" s="977"/>
      <c r="DI12" s="977"/>
      <c r="DJ12" s="977"/>
      <c r="DK12" s="978"/>
      <c r="DL12" s="976" t="s">
        <v>515</v>
      </c>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t="s">
        <v>380</v>
      </c>
      <c r="C13" s="1018"/>
      <c r="D13" s="1018"/>
      <c r="E13" s="1018"/>
      <c r="F13" s="1018"/>
      <c r="G13" s="1018"/>
      <c r="H13" s="1018"/>
      <c r="I13" s="1018"/>
      <c r="J13" s="1018"/>
      <c r="K13" s="1018"/>
      <c r="L13" s="1018"/>
      <c r="M13" s="1018"/>
      <c r="N13" s="1018"/>
      <c r="O13" s="1018"/>
      <c r="P13" s="1019"/>
      <c r="Q13" s="1025">
        <v>383994</v>
      </c>
      <c r="R13" s="1026"/>
      <c r="S13" s="1026"/>
      <c r="T13" s="1026"/>
      <c r="U13" s="1026"/>
      <c r="V13" s="1026">
        <v>383994</v>
      </c>
      <c r="W13" s="1026"/>
      <c r="X13" s="1026"/>
      <c r="Y13" s="1026"/>
      <c r="Z13" s="1026"/>
      <c r="AA13" s="1026">
        <v>0</v>
      </c>
      <c r="AB13" s="1026"/>
      <c r="AC13" s="1026"/>
      <c r="AD13" s="1026"/>
      <c r="AE13" s="1027"/>
      <c r="AF13" s="1022" t="s">
        <v>122</v>
      </c>
      <c r="AG13" s="1023"/>
      <c r="AH13" s="1023"/>
      <c r="AI13" s="1023"/>
      <c r="AJ13" s="1024"/>
      <c r="AK13" s="1067">
        <v>224494</v>
      </c>
      <c r="AL13" s="1068"/>
      <c r="AM13" s="1068"/>
      <c r="AN13" s="1068"/>
      <c r="AO13" s="1068"/>
      <c r="AP13" s="1068">
        <v>0</v>
      </c>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t="s">
        <v>576</v>
      </c>
      <c r="BT13" s="980"/>
      <c r="BU13" s="980"/>
      <c r="BV13" s="980"/>
      <c r="BW13" s="980"/>
      <c r="BX13" s="980"/>
      <c r="BY13" s="980"/>
      <c r="BZ13" s="980"/>
      <c r="CA13" s="980"/>
      <c r="CB13" s="980"/>
      <c r="CC13" s="980"/>
      <c r="CD13" s="980"/>
      <c r="CE13" s="980"/>
      <c r="CF13" s="980"/>
      <c r="CG13" s="1001"/>
      <c r="CH13" s="976">
        <v>-15</v>
      </c>
      <c r="CI13" s="977"/>
      <c r="CJ13" s="977"/>
      <c r="CK13" s="977"/>
      <c r="CL13" s="978"/>
      <c r="CM13" s="976">
        <v>281</v>
      </c>
      <c r="CN13" s="977"/>
      <c r="CO13" s="977"/>
      <c r="CP13" s="977"/>
      <c r="CQ13" s="978"/>
      <c r="CR13" s="976">
        <v>160</v>
      </c>
      <c r="CS13" s="977"/>
      <c r="CT13" s="977"/>
      <c r="CU13" s="977"/>
      <c r="CV13" s="978"/>
      <c r="CW13" s="976">
        <v>92</v>
      </c>
      <c r="CX13" s="977"/>
      <c r="CY13" s="977"/>
      <c r="CZ13" s="977"/>
      <c r="DA13" s="978"/>
      <c r="DB13" s="976" t="s">
        <v>515</v>
      </c>
      <c r="DC13" s="977"/>
      <c r="DD13" s="977"/>
      <c r="DE13" s="977"/>
      <c r="DF13" s="978"/>
      <c r="DG13" s="976" t="s">
        <v>515</v>
      </c>
      <c r="DH13" s="977"/>
      <c r="DI13" s="977"/>
      <c r="DJ13" s="977"/>
      <c r="DK13" s="978"/>
      <c r="DL13" s="976" t="s">
        <v>515</v>
      </c>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t="s">
        <v>577</v>
      </c>
      <c r="BT14" s="980"/>
      <c r="BU14" s="980"/>
      <c r="BV14" s="980"/>
      <c r="BW14" s="980"/>
      <c r="BX14" s="980"/>
      <c r="BY14" s="980"/>
      <c r="BZ14" s="980"/>
      <c r="CA14" s="980"/>
      <c r="CB14" s="980"/>
      <c r="CC14" s="980"/>
      <c r="CD14" s="980"/>
      <c r="CE14" s="980"/>
      <c r="CF14" s="980"/>
      <c r="CG14" s="1001"/>
      <c r="CH14" s="976">
        <v>-3</v>
      </c>
      <c r="CI14" s="977"/>
      <c r="CJ14" s="977"/>
      <c r="CK14" s="977"/>
      <c r="CL14" s="978"/>
      <c r="CM14" s="976">
        <v>648</v>
      </c>
      <c r="CN14" s="977"/>
      <c r="CO14" s="977"/>
      <c r="CP14" s="977"/>
      <c r="CQ14" s="978"/>
      <c r="CR14" s="976">
        <v>200</v>
      </c>
      <c r="CS14" s="977"/>
      <c r="CT14" s="977"/>
      <c r="CU14" s="977"/>
      <c r="CV14" s="978"/>
      <c r="CW14" s="976">
        <v>116</v>
      </c>
      <c r="CX14" s="977"/>
      <c r="CY14" s="977"/>
      <c r="CZ14" s="977"/>
      <c r="DA14" s="978"/>
      <c r="DB14" s="976" t="s">
        <v>515</v>
      </c>
      <c r="DC14" s="977"/>
      <c r="DD14" s="977"/>
      <c r="DE14" s="977"/>
      <c r="DF14" s="978"/>
      <c r="DG14" s="976" t="s">
        <v>515</v>
      </c>
      <c r="DH14" s="977"/>
      <c r="DI14" s="977"/>
      <c r="DJ14" s="977"/>
      <c r="DK14" s="978"/>
      <c r="DL14" s="976" t="s">
        <v>515</v>
      </c>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t="s">
        <v>578</v>
      </c>
      <c r="BT15" s="980"/>
      <c r="BU15" s="980"/>
      <c r="BV15" s="980"/>
      <c r="BW15" s="980"/>
      <c r="BX15" s="980"/>
      <c r="BY15" s="980"/>
      <c r="BZ15" s="980"/>
      <c r="CA15" s="980"/>
      <c r="CB15" s="980"/>
      <c r="CC15" s="980"/>
      <c r="CD15" s="980"/>
      <c r="CE15" s="980"/>
      <c r="CF15" s="980"/>
      <c r="CG15" s="1001"/>
      <c r="CH15" s="976">
        <v>0</v>
      </c>
      <c r="CI15" s="977"/>
      <c r="CJ15" s="977"/>
      <c r="CK15" s="977"/>
      <c r="CL15" s="978"/>
      <c r="CM15" s="976">
        <v>14</v>
      </c>
      <c r="CN15" s="977"/>
      <c r="CO15" s="977"/>
      <c r="CP15" s="977"/>
      <c r="CQ15" s="978"/>
      <c r="CR15" s="976">
        <v>5</v>
      </c>
      <c r="CS15" s="977"/>
      <c r="CT15" s="977"/>
      <c r="CU15" s="977"/>
      <c r="CV15" s="978"/>
      <c r="CW15" s="976" t="s">
        <v>601</v>
      </c>
      <c r="CX15" s="977"/>
      <c r="CY15" s="977"/>
      <c r="CZ15" s="977"/>
      <c r="DA15" s="978"/>
      <c r="DB15" s="976" t="s">
        <v>515</v>
      </c>
      <c r="DC15" s="977"/>
      <c r="DD15" s="977"/>
      <c r="DE15" s="977"/>
      <c r="DF15" s="978"/>
      <c r="DG15" s="976" t="s">
        <v>515</v>
      </c>
      <c r="DH15" s="977"/>
      <c r="DI15" s="977"/>
      <c r="DJ15" s="977"/>
      <c r="DK15" s="978"/>
      <c r="DL15" s="976" t="s">
        <v>515</v>
      </c>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t="s">
        <v>579</v>
      </c>
      <c r="BT16" s="980"/>
      <c r="BU16" s="980"/>
      <c r="BV16" s="980"/>
      <c r="BW16" s="980"/>
      <c r="BX16" s="980"/>
      <c r="BY16" s="980"/>
      <c r="BZ16" s="980"/>
      <c r="CA16" s="980"/>
      <c r="CB16" s="980"/>
      <c r="CC16" s="980"/>
      <c r="CD16" s="980"/>
      <c r="CE16" s="980"/>
      <c r="CF16" s="980"/>
      <c r="CG16" s="1001"/>
      <c r="CH16" s="976">
        <v>6</v>
      </c>
      <c r="CI16" s="977"/>
      <c r="CJ16" s="977"/>
      <c r="CK16" s="977"/>
      <c r="CL16" s="978"/>
      <c r="CM16" s="976">
        <v>560</v>
      </c>
      <c r="CN16" s="977"/>
      <c r="CO16" s="977"/>
      <c r="CP16" s="977"/>
      <c r="CQ16" s="978"/>
      <c r="CR16" s="976">
        <v>250</v>
      </c>
      <c r="CS16" s="977"/>
      <c r="CT16" s="977"/>
      <c r="CU16" s="977"/>
      <c r="CV16" s="978"/>
      <c r="CW16" s="976">
        <v>286</v>
      </c>
      <c r="CX16" s="977"/>
      <c r="CY16" s="977"/>
      <c r="CZ16" s="977"/>
      <c r="DA16" s="978"/>
      <c r="DB16" s="976" t="s">
        <v>515</v>
      </c>
      <c r="DC16" s="977"/>
      <c r="DD16" s="977"/>
      <c r="DE16" s="977"/>
      <c r="DF16" s="978"/>
      <c r="DG16" s="976" t="s">
        <v>515</v>
      </c>
      <c r="DH16" s="977"/>
      <c r="DI16" s="977"/>
      <c r="DJ16" s="977"/>
      <c r="DK16" s="978"/>
      <c r="DL16" s="976" t="s">
        <v>515</v>
      </c>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t="s">
        <v>580</v>
      </c>
      <c r="BT17" s="980"/>
      <c r="BU17" s="980"/>
      <c r="BV17" s="980"/>
      <c r="BW17" s="980"/>
      <c r="BX17" s="980"/>
      <c r="BY17" s="980"/>
      <c r="BZ17" s="980"/>
      <c r="CA17" s="980"/>
      <c r="CB17" s="980"/>
      <c r="CC17" s="980"/>
      <c r="CD17" s="980"/>
      <c r="CE17" s="980"/>
      <c r="CF17" s="980"/>
      <c r="CG17" s="1001"/>
      <c r="CH17" s="976">
        <v>-15</v>
      </c>
      <c r="CI17" s="977"/>
      <c r="CJ17" s="977"/>
      <c r="CK17" s="977"/>
      <c r="CL17" s="978"/>
      <c r="CM17" s="976">
        <v>3996</v>
      </c>
      <c r="CN17" s="977"/>
      <c r="CO17" s="977"/>
      <c r="CP17" s="977"/>
      <c r="CQ17" s="978"/>
      <c r="CR17" s="976">
        <v>900</v>
      </c>
      <c r="CS17" s="977"/>
      <c r="CT17" s="977"/>
      <c r="CU17" s="977"/>
      <c r="CV17" s="978"/>
      <c r="CW17" s="976">
        <v>104</v>
      </c>
      <c r="CX17" s="977"/>
      <c r="CY17" s="977"/>
      <c r="CZ17" s="977"/>
      <c r="DA17" s="978"/>
      <c r="DB17" s="976" t="s">
        <v>515</v>
      </c>
      <c r="DC17" s="977"/>
      <c r="DD17" s="977"/>
      <c r="DE17" s="977"/>
      <c r="DF17" s="978"/>
      <c r="DG17" s="976" t="s">
        <v>515</v>
      </c>
      <c r="DH17" s="977"/>
      <c r="DI17" s="977"/>
      <c r="DJ17" s="977"/>
      <c r="DK17" s="978"/>
      <c r="DL17" s="976" t="s">
        <v>515</v>
      </c>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t="s">
        <v>581</v>
      </c>
      <c r="BT18" s="980"/>
      <c r="BU18" s="980"/>
      <c r="BV18" s="980"/>
      <c r="BW18" s="980"/>
      <c r="BX18" s="980"/>
      <c r="BY18" s="980"/>
      <c r="BZ18" s="980"/>
      <c r="CA18" s="980"/>
      <c r="CB18" s="980"/>
      <c r="CC18" s="980"/>
      <c r="CD18" s="980"/>
      <c r="CE18" s="980"/>
      <c r="CF18" s="980"/>
      <c r="CG18" s="1001"/>
      <c r="CH18" s="976">
        <v>0</v>
      </c>
      <c r="CI18" s="977"/>
      <c r="CJ18" s="977"/>
      <c r="CK18" s="977"/>
      <c r="CL18" s="978"/>
      <c r="CM18" s="976">
        <v>33</v>
      </c>
      <c r="CN18" s="977"/>
      <c r="CO18" s="977"/>
      <c r="CP18" s="977"/>
      <c r="CQ18" s="978"/>
      <c r="CR18" s="976">
        <v>30</v>
      </c>
      <c r="CS18" s="977"/>
      <c r="CT18" s="977"/>
      <c r="CU18" s="977"/>
      <c r="CV18" s="978"/>
      <c r="CW18" s="976">
        <v>59</v>
      </c>
      <c r="CX18" s="977"/>
      <c r="CY18" s="977"/>
      <c r="CZ18" s="977"/>
      <c r="DA18" s="978"/>
      <c r="DB18" s="976" t="s">
        <v>515</v>
      </c>
      <c r="DC18" s="977"/>
      <c r="DD18" s="977"/>
      <c r="DE18" s="977"/>
      <c r="DF18" s="978"/>
      <c r="DG18" s="976" t="s">
        <v>515</v>
      </c>
      <c r="DH18" s="977"/>
      <c r="DI18" s="977"/>
      <c r="DJ18" s="977"/>
      <c r="DK18" s="978"/>
      <c r="DL18" s="976" t="s">
        <v>515</v>
      </c>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t="s">
        <v>582</v>
      </c>
      <c r="BT19" s="980"/>
      <c r="BU19" s="980"/>
      <c r="BV19" s="980"/>
      <c r="BW19" s="980"/>
      <c r="BX19" s="980"/>
      <c r="BY19" s="980"/>
      <c r="BZ19" s="980"/>
      <c r="CA19" s="980"/>
      <c r="CB19" s="980"/>
      <c r="CC19" s="980"/>
      <c r="CD19" s="980"/>
      <c r="CE19" s="980"/>
      <c r="CF19" s="980"/>
      <c r="CG19" s="1001"/>
      <c r="CH19" s="976">
        <v>0</v>
      </c>
      <c r="CI19" s="977"/>
      <c r="CJ19" s="977"/>
      <c r="CK19" s="977"/>
      <c r="CL19" s="978"/>
      <c r="CM19" s="976">
        <v>576</v>
      </c>
      <c r="CN19" s="977"/>
      <c r="CO19" s="977"/>
      <c r="CP19" s="977"/>
      <c r="CQ19" s="978"/>
      <c r="CR19" s="976">
        <v>491</v>
      </c>
      <c r="CS19" s="977"/>
      <c r="CT19" s="977"/>
      <c r="CU19" s="977"/>
      <c r="CV19" s="978"/>
      <c r="CW19" s="976" t="s">
        <v>601</v>
      </c>
      <c r="CX19" s="977"/>
      <c r="CY19" s="977"/>
      <c r="CZ19" s="977"/>
      <c r="DA19" s="978"/>
      <c r="DB19" s="976" t="s">
        <v>515</v>
      </c>
      <c r="DC19" s="977"/>
      <c r="DD19" s="977"/>
      <c r="DE19" s="977"/>
      <c r="DF19" s="978"/>
      <c r="DG19" s="976" t="s">
        <v>515</v>
      </c>
      <c r="DH19" s="977"/>
      <c r="DI19" s="977"/>
      <c r="DJ19" s="977"/>
      <c r="DK19" s="978"/>
      <c r="DL19" s="976" t="s">
        <v>515</v>
      </c>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t="s">
        <v>600</v>
      </c>
      <c r="BS20" s="979" t="s">
        <v>583</v>
      </c>
      <c r="BT20" s="980"/>
      <c r="BU20" s="980"/>
      <c r="BV20" s="980"/>
      <c r="BW20" s="980"/>
      <c r="BX20" s="980"/>
      <c r="BY20" s="980"/>
      <c r="BZ20" s="980"/>
      <c r="CA20" s="980"/>
      <c r="CB20" s="980"/>
      <c r="CC20" s="980"/>
      <c r="CD20" s="980"/>
      <c r="CE20" s="980"/>
      <c r="CF20" s="980"/>
      <c r="CG20" s="1001"/>
      <c r="CH20" s="976">
        <v>3</v>
      </c>
      <c r="CI20" s="977"/>
      <c r="CJ20" s="977"/>
      <c r="CK20" s="977"/>
      <c r="CL20" s="978"/>
      <c r="CM20" s="976">
        <v>85</v>
      </c>
      <c r="CN20" s="977"/>
      <c r="CO20" s="977"/>
      <c r="CP20" s="977"/>
      <c r="CQ20" s="978"/>
      <c r="CR20" s="976">
        <v>200</v>
      </c>
      <c r="CS20" s="977"/>
      <c r="CT20" s="977"/>
      <c r="CU20" s="977"/>
      <c r="CV20" s="978"/>
      <c r="CW20" s="976" t="s">
        <v>601</v>
      </c>
      <c r="CX20" s="977"/>
      <c r="CY20" s="977"/>
      <c r="CZ20" s="977"/>
      <c r="DA20" s="978"/>
      <c r="DB20" s="976" t="s">
        <v>515</v>
      </c>
      <c r="DC20" s="977"/>
      <c r="DD20" s="977"/>
      <c r="DE20" s="977"/>
      <c r="DF20" s="978"/>
      <c r="DG20" s="976" t="s">
        <v>515</v>
      </c>
      <c r="DH20" s="977"/>
      <c r="DI20" s="977"/>
      <c r="DJ20" s="977"/>
      <c r="DK20" s="978"/>
      <c r="DL20" s="976">
        <v>11525</v>
      </c>
      <c r="DM20" s="977"/>
      <c r="DN20" s="977"/>
      <c r="DO20" s="977"/>
      <c r="DP20" s="978"/>
      <c r="DQ20" s="976">
        <v>11525</v>
      </c>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t="s">
        <v>584</v>
      </c>
      <c r="BT21" s="980"/>
      <c r="BU21" s="980"/>
      <c r="BV21" s="980"/>
      <c r="BW21" s="980"/>
      <c r="BX21" s="980"/>
      <c r="BY21" s="980"/>
      <c r="BZ21" s="980"/>
      <c r="CA21" s="980"/>
      <c r="CB21" s="980"/>
      <c r="CC21" s="980"/>
      <c r="CD21" s="980"/>
      <c r="CE21" s="980"/>
      <c r="CF21" s="980"/>
      <c r="CG21" s="1001"/>
      <c r="CH21" s="976">
        <v>96</v>
      </c>
      <c r="CI21" s="977"/>
      <c r="CJ21" s="977"/>
      <c r="CK21" s="977"/>
      <c r="CL21" s="978"/>
      <c r="CM21" s="976">
        <v>15742</v>
      </c>
      <c r="CN21" s="977"/>
      <c r="CO21" s="977"/>
      <c r="CP21" s="977"/>
      <c r="CQ21" s="978"/>
      <c r="CR21" s="976">
        <v>3264</v>
      </c>
      <c r="CS21" s="977"/>
      <c r="CT21" s="977"/>
      <c r="CU21" s="977"/>
      <c r="CV21" s="978"/>
      <c r="CW21" s="976" t="s">
        <v>601</v>
      </c>
      <c r="CX21" s="977"/>
      <c r="CY21" s="977"/>
      <c r="CZ21" s="977"/>
      <c r="DA21" s="978"/>
      <c r="DB21" s="976" t="s">
        <v>515</v>
      </c>
      <c r="DC21" s="977"/>
      <c r="DD21" s="977"/>
      <c r="DE21" s="977"/>
      <c r="DF21" s="978"/>
      <c r="DG21" s="976" t="s">
        <v>515</v>
      </c>
      <c r="DH21" s="977"/>
      <c r="DI21" s="977"/>
      <c r="DJ21" s="977"/>
      <c r="DK21" s="978"/>
      <c r="DL21" s="976" t="s">
        <v>601</v>
      </c>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381</v>
      </c>
      <c r="BA22" s="1015"/>
      <c r="BB22" s="1015"/>
      <c r="BC22" s="1015"/>
      <c r="BD22" s="1016"/>
      <c r="BE22" s="215"/>
      <c r="BF22" s="215"/>
      <c r="BG22" s="215"/>
      <c r="BH22" s="215"/>
      <c r="BI22" s="215"/>
      <c r="BJ22" s="215"/>
      <c r="BK22" s="215"/>
      <c r="BL22" s="215"/>
      <c r="BM22" s="215"/>
      <c r="BN22" s="215"/>
      <c r="BO22" s="215"/>
      <c r="BP22" s="215"/>
      <c r="BQ22" s="220">
        <v>16</v>
      </c>
      <c r="BR22" s="221"/>
      <c r="BS22" s="979" t="s">
        <v>585</v>
      </c>
      <c r="BT22" s="980"/>
      <c r="BU22" s="980"/>
      <c r="BV22" s="980"/>
      <c r="BW22" s="980"/>
      <c r="BX22" s="980"/>
      <c r="BY22" s="980"/>
      <c r="BZ22" s="980"/>
      <c r="CA22" s="980"/>
      <c r="CB22" s="980"/>
      <c r="CC22" s="980"/>
      <c r="CD22" s="980"/>
      <c r="CE22" s="980"/>
      <c r="CF22" s="980"/>
      <c r="CG22" s="1001"/>
      <c r="CH22" s="976">
        <v>236</v>
      </c>
      <c r="CI22" s="977"/>
      <c r="CJ22" s="977"/>
      <c r="CK22" s="977"/>
      <c r="CL22" s="978"/>
      <c r="CM22" s="976">
        <v>4373</v>
      </c>
      <c r="CN22" s="977"/>
      <c r="CO22" s="977"/>
      <c r="CP22" s="977"/>
      <c r="CQ22" s="978"/>
      <c r="CR22" s="976">
        <v>1000</v>
      </c>
      <c r="CS22" s="977"/>
      <c r="CT22" s="977"/>
      <c r="CU22" s="977"/>
      <c r="CV22" s="978"/>
      <c r="CW22" s="976" t="s">
        <v>601</v>
      </c>
      <c r="CX22" s="977"/>
      <c r="CY22" s="977"/>
      <c r="CZ22" s="977"/>
      <c r="DA22" s="978"/>
      <c r="DB22" s="976" t="s">
        <v>515</v>
      </c>
      <c r="DC22" s="977"/>
      <c r="DD22" s="977"/>
      <c r="DE22" s="977"/>
      <c r="DF22" s="978"/>
      <c r="DG22" s="976" t="s">
        <v>515</v>
      </c>
      <c r="DH22" s="977"/>
      <c r="DI22" s="977"/>
      <c r="DJ22" s="977"/>
      <c r="DK22" s="978"/>
      <c r="DL22" s="976" t="s">
        <v>515</v>
      </c>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382</v>
      </c>
      <c r="B23" s="924" t="s">
        <v>383</v>
      </c>
      <c r="C23" s="925"/>
      <c r="D23" s="925"/>
      <c r="E23" s="925"/>
      <c r="F23" s="925"/>
      <c r="G23" s="925"/>
      <c r="H23" s="925"/>
      <c r="I23" s="925"/>
      <c r="J23" s="925"/>
      <c r="K23" s="925"/>
      <c r="L23" s="925"/>
      <c r="M23" s="925"/>
      <c r="N23" s="925"/>
      <c r="O23" s="925"/>
      <c r="P23" s="935"/>
      <c r="Q23" s="1054">
        <v>1218867</v>
      </c>
      <c r="R23" s="1048"/>
      <c r="S23" s="1048"/>
      <c r="T23" s="1048"/>
      <c r="U23" s="1048"/>
      <c r="V23" s="1048">
        <v>1200454</v>
      </c>
      <c r="W23" s="1048"/>
      <c r="X23" s="1048"/>
      <c r="Y23" s="1048"/>
      <c r="Z23" s="1048"/>
      <c r="AA23" s="1048">
        <v>18413</v>
      </c>
      <c r="AB23" s="1048"/>
      <c r="AC23" s="1048"/>
      <c r="AD23" s="1048"/>
      <c r="AE23" s="1055"/>
      <c r="AF23" s="1056">
        <v>9445</v>
      </c>
      <c r="AG23" s="1048"/>
      <c r="AH23" s="1048"/>
      <c r="AI23" s="1048"/>
      <c r="AJ23" s="1057"/>
      <c r="AK23" s="1058"/>
      <c r="AL23" s="1059"/>
      <c r="AM23" s="1059"/>
      <c r="AN23" s="1059"/>
      <c r="AO23" s="1059"/>
      <c r="AP23" s="1048">
        <v>1355869</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t="s">
        <v>586</v>
      </c>
      <c r="BT23" s="980"/>
      <c r="BU23" s="980"/>
      <c r="BV23" s="980"/>
      <c r="BW23" s="980"/>
      <c r="BX23" s="980"/>
      <c r="BY23" s="980"/>
      <c r="BZ23" s="980"/>
      <c r="CA23" s="980"/>
      <c r="CB23" s="980"/>
      <c r="CC23" s="980"/>
      <c r="CD23" s="980"/>
      <c r="CE23" s="980"/>
      <c r="CF23" s="980"/>
      <c r="CG23" s="1001"/>
      <c r="CH23" s="976">
        <v>46</v>
      </c>
      <c r="CI23" s="977"/>
      <c r="CJ23" s="977"/>
      <c r="CK23" s="977"/>
      <c r="CL23" s="978"/>
      <c r="CM23" s="976">
        <v>5709</v>
      </c>
      <c r="CN23" s="977"/>
      <c r="CO23" s="977"/>
      <c r="CP23" s="977"/>
      <c r="CQ23" s="978"/>
      <c r="CR23" s="976">
        <v>3270</v>
      </c>
      <c r="CS23" s="977"/>
      <c r="CT23" s="977"/>
      <c r="CU23" s="977"/>
      <c r="CV23" s="978"/>
      <c r="CW23" s="976" t="s">
        <v>601</v>
      </c>
      <c r="CX23" s="977"/>
      <c r="CY23" s="977"/>
      <c r="CZ23" s="977"/>
      <c r="DA23" s="978"/>
      <c r="DB23" s="976" t="s">
        <v>515</v>
      </c>
      <c r="DC23" s="977"/>
      <c r="DD23" s="977"/>
      <c r="DE23" s="977"/>
      <c r="DF23" s="978"/>
      <c r="DG23" s="976" t="s">
        <v>515</v>
      </c>
      <c r="DH23" s="977"/>
      <c r="DI23" s="977"/>
      <c r="DJ23" s="977"/>
      <c r="DK23" s="978"/>
      <c r="DL23" s="976" t="s">
        <v>515</v>
      </c>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384</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t="s">
        <v>587</v>
      </c>
      <c r="BT24" s="980"/>
      <c r="BU24" s="980"/>
      <c r="BV24" s="980"/>
      <c r="BW24" s="980"/>
      <c r="BX24" s="980"/>
      <c r="BY24" s="980"/>
      <c r="BZ24" s="980"/>
      <c r="CA24" s="980"/>
      <c r="CB24" s="980"/>
      <c r="CC24" s="980"/>
      <c r="CD24" s="980"/>
      <c r="CE24" s="980"/>
      <c r="CF24" s="980"/>
      <c r="CG24" s="1001"/>
      <c r="CH24" s="976">
        <v>119</v>
      </c>
      <c r="CI24" s="977"/>
      <c r="CJ24" s="977"/>
      <c r="CK24" s="977"/>
      <c r="CL24" s="978"/>
      <c r="CM24" s="976">
        <v>10561</v>
      </c>
      <c r="CN24" s="977"/>
      <c r="CO24" s="977"/>
      <c r="CP24" s="977"/>
      <c r="CQ24" s="978"/>
      <c r="CR24" s="976">
        <v>2550</v>
      </c>
      <c r="CS24" s="977"/>
      <c r="CT24" s="977"/>
      <c r="CU24" s="977"/>
      <c r="CV24" s="978"/>
      <c r="CW24" s="976" t="s">
        <v>601</v>
      </c>
      <c r="CX24" s="977"/>
      <c r="CY24" s="977"/>
      <c r="CZ24" s="977"/>
      <c r="DA24" s="978"/>
      <c r="DB24" s="976" t="s">
        <v>515</v>
      </c>
      <c r="DC24" s="977"/>
      <c r="DD24" s="977"/>
      <c r="DE24" s="977"/>
      <c r="DF24" s="978"/>
      <c r="DG24" s="976" t="s">
        <v>515</v>
      </c>
      <c r="DH24" s="977"/>
      <c r="DI24" s="977"/>
      <c r="DJ24" s="977"/>
      <c r="DK24" s="978"/>
      <c r="DL24" s="976" t="s">
        <v>515</v>
      </c>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385</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t="s">
        <v>588</v>
      </c>
      <c r="BT25" s="980"/>
      <c r="BU25" s="980"/>
      <c r="BV25" s="980"/>
      <c r="BW25" s="980"/>
      <c r="BX25" s="980"/>
      <c r="BY25" s="980"/>
      <c r="BZ25" s="980"/>
      <c r="CA25" s="980"/>
      <c r="CB25" s="980"/>
      <c r="CC25" s="980"/>
      <c r="CD25" s="980"/>
      <c r="CE25" s="980"/>
      <c r="CF25" s="980"/>
      <c r="CG25" s="1001"/>
      <c r="CH25" s="976">
        <v>254</v>
      </c>
      <c r="CI25" s="977"/>
      <c r="CJ25" s="977"/>
      <c r="CK25" s="977"/>
      <c r="CL25" s="978"/>
      <c r="CM25" s="976">
        <v>6229</v>
      </c>
      <c r="CN25" s="977"/>
      <c r="CO25" s="977"/>
      <c r="CP25" s="977"/>
      <c r="CQ25" s="978"/>
      <c r="CR25" s="976">
        <v>357</v>
      </c>
      <c r="CS25" s="977"/>
      <c r="CT25" s="977"/>
      <c r="CU25" s="977"/>
      <c r="CV25" s="978"/>
      <c r="CW25" s="976" t="s">
        <v>601</v>
      </c>
      <c r="CX25" s="977"/>
      <c r="CY25" s="977"/>
      <c r="CZ25" s="977"/>
      <c r="DA25" s="978"/>
      <c r="DB25" s="976" t="s">
        <v>515</v>
      </c>
      <c r="DC25" s="977"/>
      <c r="DD25" s="977"/>
      <c r="DE25" s="977"/>
      <c r="DF25" s="978"/>
      <c r="DG25" s="976" t="s">
        <v>515</v>
      </c>
      <c r="DH25" s="977"/>
      <c r="DI25" s="977"/>
      <c r="DJ25" s="977"/>
      <c r="DK25" s="978"/>
      <c r="DL25" s="976" t="s">
        <v>515</v>
      </c>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386</v>
      </c>
      <c r="R26" s="989"/>
      <c r="S26" s="989"/>
      <c r="T26" s="989"/>
      <c r="U26" s="990"/>
      <c r="V26" s="988" t="s">
        <v>387</v>
      </c>
      <c r="W26" s="989"/>
      <c r="X26" s="989"/>
      <c r="Y26" s="989"/>
      <c r="Z26" s="990"/>
      <c r="AA26" s="988" t="s">
        <v>388</v>
      </c>
      <c r="AB26" s="989"/>
      <c r="AC26" s="989"/>
      <c r="AD26" s="989"/>
      <c r="AE26" s="989"/>
      <c r="AF26" s="1042" t="s">
        <v>389</v>
      </c>
      <c r="AG26" s="995"/>
      <c r="AH26" s="995"/>
      <c r="AI26" s="995"/>
      <c r="AJ26" s="1043"/>
      <c r="AK26" s="989" t="s">
        <v>390</v>
      </c>
      <c r="AL26" s="989"/>
      <c r="AM26" s="989"/>
      <c r="AN26" s="989"/>
      <c r="AO26" s="990"/>
      <c r="AP26" s="988" t="s">
        <v>391</v>
      </c>
      <c r="AQ26" s="989"/>
      <c r="AR26" s="989"/>
      <c r="AS26" s="989"/>
      <c r="AT26" s="990"/>
      <c r="AU26" s="988" t="s">
        <v>392</v>
      </c>
      <c r="AV26" s="989"/>
      <c r="AW26" s="989"/>
      <c r="AX26" s="989"/>
      <c r="AY26" s="990"/>
      <c r="AZ26" s="988" t="s">
        <v>393</v>
      </c>
      <c r="BA26" s="989"/>
      <c r="BB26" s="989"/>
      <c r="BC26" s="989"/>
      <c r="BD26" s="990"/>
      <c r="BE26" s="988" t="s">
        <v>364</v>
      </c>
      <c r="BF26" s="989"/>
      <c r="BG26" s="989"/>
      <c r="BH26" s="989"/>
      <c r="BI26" s="1002"/>
      <c r="BJ26" s="214"/>
      <c r="BK26" s="214"/>
      <c r="BL26" s="214"/>
      <c r="BM26" s="214"/>
      <c r="BN26" s="214"/>
      <c r="BO26" s="223"/>
      <c r="BP26" s="223"/>
      <c r="BQ26" s="220">
        <v>20</v>
      </c>
      <c r="BR26" s="221"/>
      <c r="BS26" s="979" t="s">
        <v>589</v>
      </c>
      <c r="BT26" s="980"/>
      <c r="BU26" s="980"/>
      <c r="BV26" s="980"/>
      <c r="BW26" s="980"/>
      <c r="BX26" s="980"/>
      <c r="BY26" s="980"/>
      <c r="BZ26" s="980"/>
      <c r="CA26" s="980"/>
      <c r="CB26" s="980"/>
      <c r="CC26" s="980"/>
      <c r="CD26" s="980"/>
      <c r="CE26" s="980"/>
      <c r="CF26" s="980"/>
      <c r="CG26" s="1001"/>
      <c r="CH26" s="976">
        <v>314</v>
      </c>
      <c r="CI26" s="977"/>
      <c r="CJ26" s="977"/>
      <c r="CK26" s="977"/>
      <c r="CL26" s="978"/>
      <c r="CM26" s="976">
        <v>1459</v>
      </c>
      <c r="CN26" s="977"/>
      <c r="CO26" s="977"/>
      <c r="CP26" s="977"/>
      <c r="CQ26" s="978"/>
      <c r="CR26" s="976">
        <v>300</v>
      </c>
      <c r="CS26" s="977"/>
      <c r="CT26" s="977"/>
      <c r="CU26" s="977"/>
      <c r="CV26" s="978"/>
      <c r="CW26" s="976" t="s">
        <v>601</v>
      </c>
      <c r="CX26" s="977"/>
      <c r="CY26" s="977"/>
      <c r="CZ26" s="977"/>
      <c r="DA26" s="978"/>
      <c r="DB26" s="976" t="s">
        <v>515</v>
      </c>
      <c r="DC26" s="977"/>
      <c r="DD26" s="977"/>
      <c r="DE26" s="977"/>
      <c r="DF26" s="978"/>
      <c r="DG26" s="976" t="s">
        <v>515</v>
      </c>
      <c r="DH26" s="977"/>
      <c r="DI26" s="977"/>
      <c r="DJ26" s="977"/>
      <c r="DK26" s="978"/>
      <c r="DL26" s="976" t="s">
        <v>515</v>
      </c>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t="s">
        <v>590</v>
      </c>
      <c r="BT27" s="980"/>
      <c r="BU27" s="980"/>
      <c r="BV27" s="980"/>
      <c r="BW27" s="980"/>
      <c r="BX27" s="980"/>
      <c r="BY27" s="980"/>
      <c r="BZ27" s="980"/>
      <c r="CA27" s="980"/>
      <c r="CB27" s="980"/>
      <c r="CC27" s="980"/>
      <c r="CD27" s="980"/>
      <c r="CE27" s="980"/>
      <c r="CF27" s="980"/>
      <c r="CG27" s="1001"/>
      <c r="CH27" s="976">
        <v>80</v>
      </c>
      <c r="CI27" s="977"/>
      <c r="CJ27" s="977"/>
      <c r="CK27" s="977"/>
      <c r="CL27" s="978"/>
      <c r="CM27" s="976">
        <v>192</v>
      </c>
      <c r="CN27" s="977"/>
      <c r="CO27" s="977"/>
      <c r="CP27" s="977"/>
      <c r="CQ27" s="978"/>
      <c r="CR27" s="976">
        <v>15</v>
      </c>
      <c r="CS27" s="977"/>
      <c r="CT27" s="977"/>
      <c r="CU27" s="977"/>
      <c r="CV27" s="978"/>
      <c r="CW27" s="976" t="s">
        <v>601</v>
      </c>
      <c r="CX27" s="977"/>
      <c r="CY27" s="977"/>
      <c r="CZ27" s="977"/>
      <c r="DA27" s="978"/>
      <c r="DB27" s="976" t="s">
        <v>515</v>
      </c>
      <c r="DC27" s="977"/>
      <c r="DD27" s="977"/>
      <c r="DE27" s="977"/>
      <c r="DF27" s="978"/>
      <c r="DG27" s="976" t="s">
        <v>515</v>
      </c>
      <c r="DH27" s="977"/>
      <c r="DI27" s="977"/>
      <c r="DJ27" s="977"/>
      <c r="DK27" s="978"/>
      <c r="DL27" s="976" t="s">
        <v>515</v>
      </c>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394</v>
      </c>
      <c r="C28" s="1035"/>
      <c r="D28" s="1035"/>
      <c r="E28" s="1035"/>
      <c r="F28" s="1035"/>
      <c r="G28" s="1035"/>
      <c r="H28" s="1035"/>
      <c r="I28" s="1035"/>
      <c r="J28" s="1035"/>
      <c r="K28" s="1035"/>
      <c r="L28" s="1035"/>
      <c r="M28" s="1035"/>
      <c r="N28" s="1035"/>
      <c r="O28" s="1035"/>
      <c r="P28" s="1036"/>
      <c r="Q28" s="1037">
        <v>24863</v>
      </c>
      <c r="R28" s="1038"/>
      <c r="S28" s="1038"/>
      <c r="T28" s="1038"/>
      <c r="U28" s="1038"/>
      <c r="V28" s="1038">
        <v>24647</v>
      </c>
      <c r="W28" s="1038"/>
      <c r="X28" s="1038"/>
      <c r="Y28" s="1038"/>
      <c r="Z28" s="1038"/>
      <c r="AA28" s="1038">
        <v>216</v>
      </c>
      <c r="AB28" s="1038"/>
      <c r="AC28" s="1038"/>
      <c r="AD28" s="1038"/>
      <c r="AE28" s="1039"/>
      <c r="AF28" s="1040">
        <v>216</v>
      </c>
      <c r="AG28" s="1038"/>
      <c r="AH28" s="1038"/>
      <c r="AI28" s="1038"/>
      <c r="AJ28" s="1041"/>
      <c r="AK28" s="1029">
        <v>4981</v>
      </c>
      <c r="AL28" s="1030"/>
      <c r="AM28" s="1030"/>
      <c r="AN28" s="1030"/>
      <c r="AO28" s="1030"/>
      <c r="AP28" s="1030">
        <v>0</v>
      </c>
      <c r="AQ28" s="1030"/>
      <c r="AR28" s="1030"/>
      <c r="AS28" s="1030"/>
      <c r="AT28" s="1030"/>
      <c r="AU28" s="1030">
        <v>0</v>
      </c>
      <c r="AV28" s="1030"/>
      <c r="AW28" s="1030"/>
      <c r="AX28" s="1030"/>
      <c r="AY28" s="1030"/>
      <c r="AZ28" s="1031"/>
      <c r="BA28" s="1031"/>
      <c r="BB28" s="1031"/>
      <c r="BC28" s="1031"/>
      <c r="BD28" s="1031"/>
      <c r="BE28" s="1032"/>
      <c r="BF28" s="1032"/>
      <c r="BG28" s="1032"/>
      <c r="BH28" s="1032"/>
      <c r="BI28" s="1033"/>
      <c r="BJ28" s="214"/>
      <c r="BK28" s="214"/>
      <c r="BL28" s="214"/>
      <c r="BM28" s="214"/>
      <c r="BN28" s="214"/>
      <c r="BO28" s="223"/>
      <c r="BP28" s="223"/>
      <c r="BQ28" s="220">
        <v>22</v>
      </c>
      <c r="BR28" s="221"/>
      <c r="BS28" s="979" t="s">
        <v>591</v>
      </c>
      <c r="BT28" s="980"/>
      <c r="BU28" s="980"/>
      <c r="BV28" s="980"/>
      <c r="BW28" s="980"/>
      <c r="BX28" s="980"/>
      <c r="BY28" s="980"/>
      <c r="BZ28" s="980"/>
      <c r="CA28" s="980"/>
      <c r="CB28" s="980"/>
      <c r="CC28" s="980"/>
      <c r="CD28" s="980"/>
      <c r="CE28" s="980"/>
      <c r="CF28" s="980"/>
      <c r="CG28" s="1001"/>
      <c r="CH28" s="976">
        <v>439</v>
      </c>
      <c r="CI28" s="977"/>
      <c r="CJ28" s="977"/>
      <c r="CK28" s="977"/>
      <c r="CL28" s="978"/>
      <c r="CM28" s="976">
        <v>13888</v>
      </c>
      <c r="CN28" s="977"/>
      <c r="CO28" s="977"/>
      <c r="CP28" s="977"/>
      <c r="CQ28" s="978"/>
      <c r="CR28" s="976">
        <v>3600</v>
      </c>
      <c r="CS28" s="977"/>
      <c r="CT28" s="977"/>
      <c r="CU28" s="977"/>
      <c r="CV28" s="978"/>
      <c r="CW28" s="976">
        <v>159</v>
      </c>
      <c r="CX28" s="977"/>
      <c r="CY28" s="977"/>
      <c r="CZ28" s="977"/>
      <c r="DA28" s="978"/>
      <c r="DB28" s="976" t="s">
        <v>515</v>
      </c>
      <c r="DC28" s="977"/>
      <c r="DD28" s="977"/>
      <c r="DE28" s="977"/>
      <c r="DF28" s="978"/>
      <c r="DG28" s="976" t="s">
        <v>515</v>
      </c>
      <c r="DH28" s="977"/>
      <c r="DI28" s="977"/>
      <c r="DJ28" s="977"/>
      <c r="DK28" s="978"/>
      <c r="DL28" s="976" t="s">
        <v>515</v>
      </c>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395</v>
      </c>
      <c r="C29" s="1018"/>
      <c r="D29" s="1018"/>
      <c r="E29" s="1018"/>
      <c r="F29" s="1018"/>
      <c r="G29" s="1018"/>
      <c r="H29" s="1018"/>
      <c r="I29" s="1018"/>
      <c r="J29" s="1018"/>
      <c r="K29" s="1018"/>
      <c r="L29" s="1018"/>
      <c r="M29" s="1018"/>
      <c r="N29" s="1018"/>
      <c r="O29" s="1018"/>
      <c r="P29" s="1019"/>
      <c r="Q29" s="1025">
        <v>145444</v>
      </c>
      <c r="R29" s="1026"/>
      <c r="S29" s="1026"/>
      <c r="T29" s="1026"/>
      <c r="U29" s="1026"/>
      <c r="V29" s="1026">
        <v>143508</v>
      </c>
      <c r="W29" s="1026"/>
      <c r="X29" s="1026"/>
      <c r="Y29" s="1026"/>
      <c r="Z29" s="1026"/>
      <c r="AA29" s="1026">
        <v>1936</v>
      </c>
      <c r="AB29" s="1026"/>
      <c r="AC29" s="1026"/>
      <c r="AD29" s="1026"/>
      <c r="AE29" s="1027"/>
      <c r="AF29" s="1022">
        <v>1936</v>
      </c>
      <c r="AG29" s="1023"/>
      <c r="AH29" s="1023"/>
      <c r="AI29" s="1023"/>
      <c r="AJ29" s="1024"/>
      <c r="AK29" s="967">
        <v>19781</v>
      </c>
      <c r="AL29" s="958"/>
      <c r="AM29" s="958"/>
      <c r="AN29" s="958"/>
      <c r="AO29" s="958"/>
      <c r="AP29" s="958">
        <v>0</v>
      </c>
      <c r="AQ29" s="958"/>
      <c r="AR29" s="958"/>
      <c r="AS29" s="958"/>
      <c r="AT29" s="958"/>
      <c r="AU29" s="958">
        <v>0</v>
      </c>
      <c r="AV29" s="958"/>
      <c r="AW29" s="958"/>
      <c r="AX29" s="958"/>
      <c r="AY29" s="958"/>
      <c r="AZ29" s="1028"/>
      <c r="BA29" s="1028"/>
      <c r="BB29" s="1028"/>
      <c r="BC29" s="1028"/>
      <c r="BD29" s="1028"/>
      <c r="BE29" s="959"/>
      <c r="BF29" s="959"/>
      <c r="BG29" s="959"/>
      <c r="BH29" s="959"/>
      <c r="BI29" s="960"/>
      <c r="BJ29" s="214"/>
      <c r="BK29" s="214"/>
      <c r="BL29" s="214"/>
      <c r="BM29" s="214"/>
      <c r="BN29" s="214"/>
      <c r="BO29" s="223"/>
      <c r="BP29" s="223"/>
      <c r="BQ29" s="220">
        <v>23</v>
      </c>
      <c r="BR29" s="221"/>
      <c r="BS29" s="979" t="s">
        <v>592</v>
      </c>
      <c r="BT29" s="980"/>
      <c r="BU29" s="980"/>
      <c r="BV29" s="980"/>
      <c r="BW29" s="980"/>
      <c r="BX29" s="980"/>
      <c r="BY29" s="980"/>
      <c r="BZ29" s="980"/>
      <c r="CA29" s="980"/>
      <c r="CB29" s="980"/>
      <c r="CC29" s="980"/>
      <c r="CD29" s="980"/>
      <c r="CE29" s="980"/>
      <c r="CF29" s="980"/>
      <c r="CG29" s="1001"/>
      <c r="CH29" s="976">
        <v>66</v>
      </c>
      <c r="CI29" s="977"/>
      <c r="CJ29" s="977"/>
      <c r="CK29" s="977"/>
      <c r="CL29" s="978"/>
      <c r="CM29" s="976">
        <v>4217</v>
      </c>
      <c r="CN29" s="977"/>
      <c r="CO29" s="977"/>
      <c r="CP29" s="977"/>
      <c r="CQ29" s="978"/>
      <c r="CR29" s="976">
        <v>10</v>
      </c>
      <c r="CS29" s="977"/>
      <c r="CT29" s="977"/>
      <c r="CU29" s="977"/>
      <c r="CV29" s="978"/>
      <c r="CW29" s="976" t="s">
        <v>601</v>
      </c>
      <c r="CX29" s="977"/>
      <c r="CY29" s="977"/>
      <c r="CZ29" s="977"/>
      <c r="DA29" s="978"/>
      <c r="DB29" s="976" t="s">
        <v>515</v>
      </c>
      <c r="DC29" s="977"/>
      <c r="DD29" s="977"/>
      <c r="DE29" s="977"/>
      <c r="DF29" s="978"/>
      <c r="DG29" s="976" t="s">
        <v>515</v>
      </c>
      <c r="DH29" s="977"/>
      <c r="DI29" s="977"/>
      <c r="DJ29" s="977"/>
      <c r="DK29" s="978"/>
      <c r="DL29" s="976" t="s">
        <v>515</v>
      </c>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396</v>
      </c>
      <c r="C30" s="1018"/>
      <c r="D30" s="1018"/>
      <c r="E30" s="1018"/>
      <c r="F30" s="1018"/>
      <c r="G30" s="1018"/>
      <c r="H30" s="1018"/>
      <c r="I30" s="1018"/>
      <c r="J30" s="1018"/>
      <c r="K30" s="1018"/>
      <c r="L30" s="1018"/>
      <c r="M30" s="1018"/>
      <c r="N30" s="1018"/>
      <c r="O30" s="1018"/>
      <c r="P30" s="1019"/>
      <c r="Q30" s="1025">
        <v>125856</v>
      </c>
      <c r="R30" s="1026"/>
      <c r="S30" s="1026"/>
      <c r="T30" s="1026"/>
      <c r="U30" s="1026"/>
      <c r="V30" s="1026">
        <v>124310</v>
      </c>
      <c r="W30" s="1026"/>
      <c r="X30" s="1026"/>
      <c r="Y30" s="1026"/>
      <c r="Z30" s="1026"/>
      <c r="AA30" s="1026">
        <v>1546</v>
      </c>
      <c r="AB30" s="1026"/>
      <c r="AC30" s="1026"/>
      <c r="AD30" s="1026"/>
      <c r="AE30" s="1027"/>
      <c r="AF30" s="1022">
        <v>1546</v>
      </c>
      <c r="AG30" s="1023"/>
      <c r="AH30" s="1023"/>
      <c r="AI30" s="1023"/>
      <c r="AJ30" s="1024"/>
      <c r="AK30" s="967">
        <v>19962</v>
      </c>
      <c r="AL30" s="958"/>
      <c r="AM30" s="958"/>
      <c r="AN30" s="958"/>
      <c r="AO30" s="958"/>
      <c r="AP30" s="958">
        <v>0</v>
      </c>
      <c r="AQ30" s="958"/>
      <c r="AR30" s="958"/>
      <c r="AS30" s="958"/>
      <c r="AT30" s="958"/>
      <c r="AU30" s="958">
        <v>0</v>
      </c>
      <c r="AV30" s="958"/>
      <c r="AW30" s="958"/>
      <c r="AX30" s="958"/>
      <c r="AY30" s="958"/>
      <c r="AZ30" s="1028"/>
      <c r="BA30" s="1028"/>
      <c r="BB30" s="1028"/>
      <c r="BC30" s="1028"/>
      <c r="BD30" s="1028"/>
      <c r="BE30" s="959"/>
      <c r="BF30" s="959"/>
      <c r="BG30" s="959"/>
      <c r="BH30" s="959"/>
      <c r="BI30" s="960"/>
      <c r="BJ30" s="214"/>
      <c r="BK30" s="214"/>
      <c r="BL30" s="214"/>
      <c r="BM30" s="214"/>
      <c r="BN30" s="214"/>
      <c r="BO30" s="223"/>
      <c r="BP30" s="223"/>
      <c r="BQ30" s="220">
        <v>24</v>
      </c>
      <c r="BR30" s="221"/>
      <c r="BS30" s="979" t="s">
        <v>593</v>
      </c>
      <c r="BT30" s="980"/>
      <c r="BU30" s="980"/>
      <c r="BV30" s="980"/>
      <c r="BW30" s="980"/>
      <c r="BX30" s="980"/>
      <c r="BY30" s="980"/>
      <c r="BZ30" s="980"/>
      <c r="CA30" s="980"/>
      <c r="CB30" s="980"/>
      <c r="CC30" s="980"/>
      <c r="CD30" s="980"/>
      <c r="CE30" s="980"/>
      <c r="CF30" s="980"/>
      <c r="CG30" s="1001"/>
      <c r="CH30" s="976">
        <v>36</v>
      </c>
      <c r="CI30" s="977"/>
      <c r="CJ30" s="977"/>
      <c r="CK30" s="977"/>
      <c r="CL30" s="978"/>
      <c r="CM30" s="976">
        <v>2602</v>
      </c>
      <c r="CN30" s="977"/>
      <c r="CO30" s="977"/>
      <c r="CP30" s="977"/>
      <c r="CQ30" s="978"/>
      <c r="CR30" s="976">
        <v>20</v>
      </c>
      <c r="CS30" s="977"/>
      <c r="CT30" s="977"/>
      <c r="CU30" s="977"/>
      <c r="CV30" s="978"/>
      <c r="CW30" s="976">
        <v>0</v>
      </c>
      <c r="CX30" s="977"/>
      <c r="CY30" s="977"/>
      <c r="CZ30" s="977"/>
      <c r="DA30" s="978"/>
      <c r="DB30" s="976" t="s">
        <v>515</v>
      </c>
      <c r="DC30" s="977"/>
      <c r="DD30" s="977"/>
      <c r="DE30" s="977"/>
      <c r="DF30" s="978"/>
      <c r="DG30" s="976" t="s">
        <v>515</v>
      </c>
      <c r="DH30" s="977"/>
      <c r="DI30" s="977"/>
      <c r="DJ30" s="977"/>
      <c r="DK30" s="978"/>
      <c r="DL30" s="976">
        <v>0</v>
      </c>
      <c r="DM30" s="977"/>
      <c r="DN30" s="977"/>
      <c r="DO30" s="977"/>
      <c r="DP30" s="978"/>
      <c r="DQ30" s="976">
        <v>0</v>
      </c>
      <c r="DR30" s="977"/>
      <c r="DS30" s="977"/>
      <c r="DT30" s="977"/>
      <c r="DU30" s="978"/>
      <c r="DV30" s="979"/>
      <c r="DW30" s="980"/>
      <c r="DX30" s="980"/>
      <c r="DY30" s="980"/>
      <c r="DZ30" s="981"/>
      <c r="EA30" s="212"/>
    </row>
    <row r="31" spans="1:131" ht="26.25" customHeight="1" x14ac:dyDescent="0.2">
      <c r="A31" s="224">
        <v>4</v>
      </c>
      <c r="B31" s="1017" t="s">
        <v>397</v>
      </c>
      <c r="C31" s="1018"/>
      <c r="D31" s="1018"/>
      <c r="E31" s="1018"/>
      <c r="F31" s="1018"/>
      <c r="G31" s="1018"/>
      <c r="H31" s="1018"/>
      <c r="I31" s="1018"/>
      <c r="J31" s="1018"/>
      <c r="K31" s="1018"/>
      <c r="L31" s="1018"/>
      <c r="M31" s="1018"/>
      <c r="N31" s="1018"/>
      <c r="O31" s="1018"/>
      <c r="P31" s="1019"/>
      <c r="Q31" s="1025">
        <v>69817</v>
      </c>
      <c r="R31" s="1026"/>
      <c r="S31" s="1026"/>
      <c r="T31" s="1026"/>
      <c r="U31" s="1026"/>
      <c r="V31" s="1026">
        <v>65164</v>
      </c>
      <c r="W31" s="1026"/>
      <c r="X31" s="1026"/>
      <c r="Y31" s="1026"/>
      <c r="Z31" s="1026"/>
      <c r="AA31" s="1026">
        <v>4653</v>
      </c>
      <c r="AB31" s="1026"/>
      <c r="AC31" s="1026"/>
      <c r="AD31" s="1026"/>
      <c r="AE31" s="1027"/>
      <c r="AF31" s="1022">
        <v>21799</v>
      </c>
      <c r="AG31" s="1023"/>
      <c r="AH31" s="1023"/>
      <c r="AI31" s="1023"/>
      <c r="AJ31" s="1024"/>
      <c r="AK31" s="967">
        <v>0</v>
      </c>
      <c r="AL31" s="958"/>
      <c r="AM31" s="958"/>
      <c r="AN31" s="958"/>
      <c r="AO31" s="958"/>
      <c r="AP31" s="958">
        <v>0</v>
      </c>
      <c r="AQ31" s="958"/>
      <c r="AR31" s="958"/>
      <c r="AS31" s="958"/>
      <c r="AT31" s="958"/>
      <c r="AU31" s="958">
        <v>0</v>
      </c>
      <c r="AV31" s="958"/>
      <c r="AW31" s="958"/>
      <c r="AX31" s="958"/>
      <c r="AY31" s="958"/>
      <c r="AZ31" s="1028"/>
      <c r="BA31" s="1028"/>
      <c r="BB31" s="1028"/>
      <c r="BC31" s="1028"/>
      <c r="BD31" s="1028"/>
      <c r="BE31" s="959" t="s">
        <v>398</v>
      </c>
      <c r="BF31" s="959"/>
      <c r="BG31" s="959"/>
      <c r="BH31" s="959"/>
      <c r="BI31" s="960"/>
      <c r="BJ31" s="214"/>
      <c r="BK31" s="214"/>
      <c r="BL31" s="214"/>
      <c r="BM31" s="214"/>
      <c r="BN31" s="214"/>
      <c r="BO31" s="223"/>
      <c r="BP31" s="223"/>
      <c r="BQ31" s="220">
        <v>25</v>
      </c>
      <c r="BR31" s="221"/>
      <c r="BS31" s="979" t="s">
        <v>594</v>
      </c>
      <c r="BT31" s="980"/>
      <c r="BU31" s="980"/>
      <c r="BV31" s="980"/>
      <c r="BW31" s="980"/>
      <c r="BX31" s="980"/>
      <c r="BY31" s="980"/>
      <c r="BZ31" s="980"/>
      <c r="CA31" s="980"/>
      <c r="CB31" s="980"/>
      <c r="CC31" s="980"/>
      <c r="CD31" s="980"/>
      <c r="CE31" s="980"/>
      <c r="CF31" s="980"/>
      <c r="CG31" s="1001"/>
      <c r="CH31" s="976">
        <v>2</v>
      </c>
      <c r="CI31" s="977"/>
      <c r="CJ31" s="977"/>
      <c r="CK31" s="977"/>
      <c r="CL31" s="978"/>
      <c r="CM31" s="976">
        <v>165</v>
      </c>
      <c r="CN31" s="977"/>
      <c r="CO31" s="977"/>
      <c r="CP31" s="977"/>
      <c r="CQ31" s="978"/>
      <c r="CR31" s="976">
        <v>21</v>
      </c>
      <c r="CS31" s="977"/>
      <c r="CT31" s="977"/>
      <c r="CU31" s="977"/>
      <c r="CV31" s="978"/>
      <c r="CW31" s="976" t="s">
        <v>601</v>
      </c>
      <c r="CX31" s="977"/>
      <c r="CY31" s="977"/>
      <c r="CZ31" s="977"/>
      <c r="DA31" s="978"/>
      <c r="DB31" s="976" t="s">
        <v>515</v>
      </c>
      <c r="DC31" s="977"/>
      <c r="DD31" s="977"/>
      <c r="DE31" s="977"/>
      <c r="DF31" s="978"/>
      <c r="DG31" s="976" t="s">
        <v>515</v>
      </c>
      <c r="DH31" s="977"/>
      <c r="DI31" s="977"/>
      <c r="DJ31" s="977"/>
      <c r="DK31" s="978"/>
      <c r="DL31" s="976" t="s">
        <v>515</v>
      </c>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399</v>
      </c>
      <c r="C32" s="1018"/>
      <c r="D32" s="1018"/>
      <c r="E32" s="1018"/>
      <c r="F32" s="1018"/>
      <c r="G32" s="1018"/>
      <c r="H32" s="1018"/>
      <c r="I32" s="1018"/>
      <c r="J32" s="1018"/>
      <c r="K32" s="1018"/>
      <c r="L32" s="1018"/>
      <c r="M32" s="1018"/>
      <c r="N32" s="1018"/>
      <c r="O32" s="1018"/>
      <c r="P32" s="1019"/>
      <c r="Q32" s="1025">
        <v>54901</v>
      </c>
      <c r="R32" s="1026"/>
      <c r="S32" s="1026"/>
      <c r="T32" s="1026"/>
      <c r="U32" s="1026"/>
      <c r="V32" s="1026">
        <v>47891</v>
      </c>
      <c r="W32" s="1026"/>
      <c r="X32" s="1026"/>
      <c r="Y32" s="1026"/>
      <c r="Z32" s="1026"/>
      <c r="AA32" s="1026">
        <v>7010</v>
      </c>
      <c r="AB32" s="1026"/>
      <c r="AC32" s="1026"/>
      <c r="AD32" s="1026"/>
      <c r="AE32" s="1027"/>
      <c r="AF32" s="1022">
        <v>16223</v>
      </c>
      <c r="AG32" s="1023"/>
      <c r="AH32" s="1023"/>
      <c r="AI32" s="1023"/>
      <c r="AJ32" s="1024"/>
      <c r="AK32" s="967">
        <v>19928</v>
      </c>
      <c r="AL32" s="958"/>
      <c r="AM32" s="958"/>
      <c r="AN32" s="958"/>
      <c r="AO32" s="958"/>
      <c r="AP32" s="958">
        <v>305638</v>
      </c>
      <c r="AQ32" s="958"/>
      <c r="AR32" s="958"/>
      <c r="AS32" s="958"/>
      <c r="AT32" s="958"/>
      <c r="AU32" s="958">
        <v>198359</v>
      </c>
      <c r="AV32" s="958"/>
      <c r="AW32" s="958"/>
      <c r="AX32" s="958"/>
      <c r="AY32" s="958"/>
      <c r="AZ32" s="1028"/>
      <c r="BA32" s="1028"/>
      <c r="BB32" s="1028"/>
      <c r="BC32" s="1028"/>
      <c r="BD32" s="1028"/>
      <c r="BE32" s="959" t="s">
        <v>398</v>
      </c>
      <c r="BF32" s="959"/>
      <c r="BG32" s="959"/>
      <c r="BH32" s="959"/>
      <c r="BI32" s="960"/>
      <c r="BJ32" s="214"/>
      <c r="BK32" s="214"/>
      <c r="BL32" s="214"/>
      <c r="BM32" s="214"/>
      <c r="BN32" s="214"/>
      <c r="BO32" s="223"/>
      <c r="BP32" s="223"/>
      <c r="BQ32" s="220">
        <v>26</v>
      </c>
      <c r="BR32" s="221"/>
      <c r="BS32" s="979" t="s">
        <v>595</v>
      </c>
      <c r="BT32" s="980"/>
      <c r="BU32" s="980"/>
      <c r="BV32" s="980"/>
      <c r="BW32" s="980"/>
      <c r="BX32" s="980"/>
      <c r="BY32" s="980"/>
      <c r="BZ32" s="980"/>
      <c r="CA32" s="980"/>
      <c r="CB32" s="980"/>
      <c r="CC32" s="980"/>
      <c r="CD32" s="980"/>
      <c r="CE32" s="980"/>
      <c r="CF32" s="980"/>
      <c r="CG32" s="1001"/>
      <c r="CH32" s="976">
        <v>-1038</v>
      </c>
      <c r="CI32" s="977"/>
      <c r="CJ32" s="977"/>
      <c r="CK32" s="977"/>
      <c r="CL32" s="978"/>
      <c r="CM32" s="976">
        <v>18160</v>
      </c>
      <c r="CN32" s="977"/>
      <c r="CO32" s="977"/>
      <c r="CP32" s="977"/>
      <c r="CQ32" s="978"/>
      <c r="CR32" s="976">
        <v>663</v>
      </c>
      <c r="CS32" s="977"/>
      <c r="CT32" s="977"/>
      <c r="CU32" s="977"/>
      <c r="CV32" s="978"/>
      <c r="CW32" s="976">
        <v>1948</v>
      </c>
      <c r="CX32" s="977"/>
      <c r="CY32" s="977"/>
      <c r="CZ32" s="977"/>
      <c r="DA32" s="978"/>
      <c r="DB32" s="976" t="s">
        <v>515</v>
      </c>
      <c r="DC32" s="977"/>
      <c r="DD32" s="977"/>
      <c r="DE32" s="977"/>
      <c r="DF32" s="978"/>
      <c r="DG32" s="976" t="s">
        <v>515</v>
      </c>
      <c r="DH32" s="977"/>
      <c r="DI32" s="977"/>
      <c r="DJ32" s="977"/>
      <c r="DK32" s="978"/>
      <c r="DL32" s="976" t="s">
        <v>515</v>
      </c>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t="s">
        <v>400</v>
      </c>
      <c r="C33" s="1018"/>
      <c r="D33" s="1018"/>
      <c r="E33" s="1018"/>
      <c r="F33" s="1018"/>
      <c r="G33" s="1018"/>
      <c r="H33" s="1018"/>
      <c r="I33" s="1018"/>
      <c r="J33" s="1018"/>
      <c r="K33" s="1018"/>
      <c r="L33" s="1018"/>
      <c r="M33" s="1018"/>
      <c r="N33" s="1018"/>
      <c r="O33" s="1018"/>
      <c r="P33" s="1019"/>
      <c r="Q33" s="1025">
        <v>37586</v>
      </c>
      <c r="R33" s="1026"/>
      <c r="S33" s="1026"/>
      <c r="T33" s="1026"/>
      <c r="U33" s="1026"/>
      <c r="V33" s="1026">
        <v>31135</v>
      </c>
      <c r="W33" s="1026"/>
      <c r="X33" s="1026"/>
      <c r="Y33" s="1026"/>
      <c r="Z33" s="1026"/>
      <c r="AA33" s="1026">
        <v>6451</v>
      </c>
      <c r="AB33" s="1026"/>
      <c r="AC33" s="1026"/>
      <c r="AD33" s="1026"/>
      <c r="AE33" s="1027"/>
      <c r="AF33" s="1022">
        <v>14865</v>
      </c>
      <c r="AG33" s="1023"/>
      <c r="AH33" s="1023"/>
      <c r="AI33" s="1023"/>
      <c r="AJ33" s="1024"/>
      <c r="AK33" s="967">
        <v>1910</v>
      </c>
      <c r="AL33" s="958"/>
      <c r="AM33" s="958"/>
      <c r="AN33" s="958"/>
      <c r="AO33" s="958"/>
      <c r="AP33" s="958">
        <v>104281</v>
      </c>
      <c r="AQ33" s="958"/>
      <c r="AR33" s="958"/>
      <c r="AS33" s="958"/>
      <c r="AT33" s="958"/>
      <c r="AU33" s="958">
        <v>1564</v>
      </c>
      <c r="AV33" s="958"/>
      <c r="AW33" s="958"/>
      <c r="AX33" s="958"/>
      <c r="AY33" s="958"/>
      <c r="AZ33" s="1028"/>
      <c r="BA33" s="1028"/>
      <c r="BB33" s="1028"/>
      <c r="BC33" s="1028"/>
      <c r="BD33" s="1028"/>
      <c r="BE33" s="959" t="s">
        <v>398</v>
      </c>
      <c r="BF33" s="959"/>
      <c r="BG33" s="959"/>
      <c r="BH33" s="959"/>
      <c r="BI33" s="960"/>
      <c r="BJ33" s="214"/>
      <c r="BK33" s="214"/>
      <c r="BL33" s="214"/>
      <c r="BM33" s="214"/>
      <c r="BN33" s="214"/>
      <c r="BO33" s="223"/>
      <c r="BP33" s="223"/>
      <c r="BQ33" s="220">
        <v>27</v>
      </c>
      <c r="BR33" s="221"/>
      <c r="BS33" s="979" t="s">
        <v>596</v>
      </c>
      <c r="BT33" s="980"/>
      <c r="BU33" s="980"/>
      <c r="BV33" s="980"/>
      <c r="BW33" s="980"/>
      <c r="BX33" s="980"/>
      <c r="BY33" s="980"/>
      <c r="BZ33" s="980"/>
      <c r="CA33" s="980"/>
      <c r="CB33" s="980"/>
      <c r="CC33" s="980"/>
      <c r="CD33" s="980"/>
      <c r="CE33" s="980"/>
      <c r="CF33" s="980"/>
      <c r="CG33" s="1001"/>
      <c r="CH33" s="976">
        <v>-4</v>
      </c>
      <c r="CI33" s="977"/>
      <c r="CJ33" s="977"/>
      <c r="CK33" s="977"/>
      <c r="CL33" s="978"/>
      <c r="CM33" s="976">
        <v>227680</v>
      </c>
      <c r="CN33" s="977"/>
      <c r="CO33" s="977"/>
      <c r="CP33" s="977"/>
      <c r="CQ33" s="978"/>
      <c r="CR33" s="976">
        <v>84219</v>
      </c>
      <c r="CS33" s="977"/>
      <c r="CT33" s="977"/>
      <c r="CU33" s="977"/>
      <c r="CV33" s="978"/>
      <c r="CW33" s="976" t="s">
        <v>601</v>
      </c>
      <c r="CX33" s="977"/>
      <c r="CY33" s="977"/>
      <c r="CZ33" s="977"/>
      <c r="DA33" s="978"/>
      <c r="DB33" s="976">
        <v>7097</v>
      </c>
      <c r="DC33" s="977"/>
      <c r="DD33" s="977"/>
      <c r="DE33" s="977"/>
      <c r="DF33" s="978"/>
      <c r="DG33" s="976">
        <v>91782</v>
      </c>
      <c r="DH33" s="977"/>
      <c r="DI33" s="977"/>
      <c r="DJ33" s="977"/>
      <c r="DK33" s="978"/>
      <c r="DL33" s="976" t="s">
        <v>515</v>
      </c>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t="s">
        <v>401</v>
      </c>
      <c r="C34" s="1018"/>
      <c r="D34" s="1018"/>
      <c r="E34" s="1018"/>
      <c r="F34" s="1018"/>
      <c r="G34" s="1018"/>
      <c r="H34" s="1018"/>
      <c r="I34" s="1018"/>
      <c r="J34" s="1018"/>
      <c r="K34" s="1018"/>
      <c r="L34" s="1018"/>
      <c r="M34" s="1018"/>
      <c r="N34" s="1018"/>
      <c r="O34" s="1018"/>
      <c r="P34" s="1019"/>
      <c r="Q34" s="1025">
        <v>225</v>
      </c>
      <c r="R34" s="1026"/>
      <c r="S34" s="1026"/>
      <c r="T34" s="1026"/>
      <c r="U34" s="1026"/>
      <c r="V34" s="1026">
        <v>247</v>
      </c>
      <c r="W34" s="1026"/>
      <c r="X34" s="1026"/>
      <c r="Y34" s="1026"/>
      <c r="Z34" s="1026"/>
      <c r="AA34" s="1026">
        <v>-22</v>
      </c>
      <c r="AB34" s="1026"/>
      <c r="AC34" s="1026"/>
      <c r="AD34" s="1026"/>
      <c r="AE34" s="1027"/>
      <c r="AF34" s="1022">
        <v>640</v>
      </c>
      <c r="AG34" s="1023"/>
      <c r="AH34" s="1023"/>
      <c r="AI34" s="1023"/>
      <c r="AJ34" s="1024"/>
      <c r="AK34" s="967">
        <v>10</v>
      </c>
      <c r="AL34" s="958"/>
      <c r="AM34" s="958"/>
      <c r="AN34" s="958"/>
      <c r="AO34" s="958"/>
      <c r="AP34" s="958">
        <v>2918</v>
      </c>
      <c r="AQ34" s="958"/>
      <c r="AR34" s="958"/>
      <c r="AS34" s="958"/>
      <c r="AT34" s="958"/>
      <c r="AU34" s="958">
        <v>0</v>
      </c>
      <c r="AV34" s="958"/>
      <c r="AW34" s="958"/>
      <c r="AX34" s="958"/>
      <c r="AY34" s="958"/>
      <c r="AZ34" s="1028"/>
      <c r="BA34" s="1028"/>
      <c r="BB34" s="1028"/>
      <c r="BC34" s="1028"/>
      <c r="BD34" s="1028"/>
      <c r="BE34" s="959" t="s">
        <v>398</v>
      </c>
      <c r="BF34" s="959"/>
      <c r="BG34" s="959"/>
      <c r="BH34" s="959"/>
      <c r="BI34" s="960"/>
      <c r="BJ34" s="214"/>
      <c r="BK34" s="214"/>
      <c r="BL34" s="214"/>
      <c r="BM34" s="214"/>
      <c r="BN34" s="214"/>
      <c r="BO34" s="223"/>
      <c r="BP34" s="223"/>
      <c r="BQ34" s="220">
        <v>28</v>
      </c>
      <c r="BR34" s="221"/>
      <c r="BS34" s="979" t="s">
        <v>597</v>
      </c>
      <c r="BT34" s="980"/>
      <c r="BU34" s="980"/>
      <c r="BV34" s="980"/>
      <c r="BW34" s="980"/>
      <c r="BX34" s="980"/>
      <c r="BY34" s="980"/>
      <c r="BZ34" s="980"/>
      <c r="CA34" s="980"/>
      <c r="CB34" s="980"/>
      <c r="CC34" s="980"/>
      <c r="CD34" s="980"/>
      <c r="CE34" s="980"/>
      <c r="CF34" s="980"/>
      <c r="CG34" s="1001"/>
      <c r="CH34" s="976" t="s">
        <v>601</v>
      </c>
      <c r="CI34" s="977"/>
      <c r="CJ34" s="977"/>
      <c r="CK34" s="977"/>
      <c r="CL34" s="978"/>
      <c r="CM34" s="976">
        <v>22865</v>
      </c>
      <c r="CN34" s="977"/>
      <c r="CO34" s="977"/>
      <c r="CP34" s="977"/>
      <c r="CQ34" s="978"/>
      <c r="CR34" s="976">
        <v>7390</v>
      </c>
      <c r="CS34" s="977"/>
      <c r="CT34" s="977"/>
      <c r="CU34" s="977"/>
      <c r="CV34" s="978"/>
      <c r="CW34" s="976" t="s">
        <v>601</v>
      </c>
      <c r="CX34" s="977"/>
      <c r="CY34" s="977"/>
      <c r="CZ34" s="977"/>
      <c r="DA34" s="978"/>
      <c r="DB34" s="976" t="s">
        <v>515</v>
      </c>
      <c r="DC34" s="977"/>
      <c r="DD34" s="977"/>
      <c r="DE34" s="977"/>
      <c r="DF34" s="978"/>
      <c r="DG34" s="976" t="s">
        <v>515</v>
      </c>
      <c r="DH34" s="977"/>
      <c r="DI34" s="977"/>
      <c r="DJ34" s="977"/>
      <c r="DK34" s="978"/>
      <c r="DL34" s="976" t="s">
        <v>515</v>
      </c>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t="s">
        <v>402</v>
      </c>
      <c r="C35" s="1018"/>
      <c r="D35" s="1018"/>
      <c r="E35" s="1018"/>
      <c r="F35" s="1018"/>
      <c r="G35" s="1018"/>
      <c r="H35" s="1018"/>
      <c r="I35" s="1018"/>
      <c r="J35" s="1018"/>
      <c r="K35" s="1018"/>
      <c r="L35" s="1018"/>
      <c r="M35" s="1018"/>
      <c r="N35" s="1018"/>
      <c r="O35" s="1018"/>
      <c r="P35" s="1019"/>
      <c r="Q35" s="1025">
        <v>41177</v>
      </c>
      <c r="R35" s="1026"/>
      <c r="S35" s="1026"/>
      <c r="T35" s="1026"/>
      <c r="U35" s="1026"/>
      <c r="V35" s="1026">
        <v>31861</v>
      </c>
      <c r="W35" s="1026"/>
      <c r="X35" s="1026"/>
      <c r="Y35" s="1026"/>
      <c r="Z35" s="1026"/>
      <c r="AA35" s="1026">
        <v>9316</v>
      </c>
      <c r="AB35" s="1026"/>
      <c r="AC35" s="1026"/>
      <c r="AD35" s="1026"/>
      <c r="AE35" s="1027"/>
      <c r="AF35" s="1022" t="s">
        <v>122</v>
      </c>
      <c r="AG35" s="1023"/>
      <c r="AH35" s="1023"/>
      <c r="AI35" s="1023"/>
      <c r="AJ35" s="1024"/>
      <c r="AK35" s="967">
        <v>6453</v>
      </c>
      <c r="AL35" s="958"/>
      <c r="AM35" s="958"/>
      <c r="AN35" s="958"/>
      <c r="AO35" s="958"/>
      <c r="AP35" s="958">
        <v>197908</v>
      </c>
      <c r="AQ35" s="958"/>
      <c r="AR35" s="958"/>
      <c r="AS35" s="958"/>
      <c r="AT35" s="958"/>
      <c r="AU35" s="958">
        <v>49477</v>
      </c>
      <c r="AV35" s="958"/>
      <c r="AW35" s="958"/>
      <c r="AX35" s="958"/>
      <c r="AY35" s="958"/>
      <c r="AZ35" s="1028"/>
      <c r="BA35" s="1028"/>
      <c r="BB35" s="1028"/>
      <c r="BC35" s="1028"/>
      <c r="BD35" s="1028"/>
      <c r="BE35" s="959" t="s">
        <v>398</v>
      </c>
      <c r="BF35" s="959"/>
      <c r="BG35" s="959"/>
      <c r="BH35" s="959"/>
      <c r="BI35" s="960"/>
      <c r="BJ35" s="214"/>
      <c r="BK35" s="214"/>
      <c r="BL35" s="214"/>
      <c r="BM35" s="214"/>
      <c r="BN35" s="214"/>
      <c r="BO35" s="223"/>
      <c r="BP35" s="223"/>
      <c r="BQ35" s="220">
        <v>29</v>
      </c>
      <c r="BR35" s="221"/>
      <c r="BS35" s="979" t="s">
        <v>598</v>
      </c>
      <c r="BT35" s="980"/>
      <c r="BU35" s="980"/>
      <c r="BV35" s="980"/>
      <c r="BW35" s="980"/>
      <c r="BX35" s="980"/>
      <c r="BY35" s="980"/>
      <c r="BZ35" s="980"/>
      <c r="CA35" s="980"/>
      <c r="CB35" s="980"/>
      <c r="CC35" s="980"/>
      <c r="CD35" s="980"/>
      <c r="CE35" s="980"/>
      <c r="CF35" s="980"/>
      <c r="CG35" s="1001"/>
      <c r="CH35" s="976">
        <v>-157</v>
      </c>
      <c r="CI35" s="977"/>
      <c r="CJ35" s="977"/>
      <c r="CK35" s="977"/>
      <c r="CL35" s="978"/>
      <c r="CM35" s="976">
        <v>1304</v>
      </c>
      <c r="CN35" s="977"/>
      <c r="CO35" s="977"/>
      <c r="CP35" s="977"/>
      <c r="CQ35" s="978"/>
      <c r="CR35" s="976">
        <v>5</v>
      </c>
      <c r="CS35" s="977"/>
      <c r="CT35" s="977"/>
      <c r="CU35" s="977"/>
      <c r="CV35" s="978"/>
      <c r="CW35" s="976">
        <v>19</v>
      </c>
      <c r="CX35" s="977"/>
      <c r="CY35" s="977"/>
      <c r="CZ35" s="977"/>
      <c r="DA35" s="978"/>
      <c r="DB35" s="976" t="s">
        <v>515</v>
      </c>
      <c r="DC35" s="977"/>
      <c r="DD35" s="977"/>
      <c r="DE35" s="977"/>
      <c r="DF35" s="978"/>
      <c r="DG35" s="976" t="s">
        <v>515</v>
      </c>
      <c r="DH35" s="977"/>
      <c r="DI35" s="977"/>
      <c r="DJ35" s="977"/>
      <c r="DK35" s="978"/>
      <c r="DL35" s="976" t="s">
        <v>515</v>
      </c>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t="s">
        <v>403</v>
      </c>
      <c r="C36" s="1018"/>
      <c r="D36" s="1018"/>
      <c r="E36" s="1018"/>
      <c r="F36" s="1018"/>
      <c r="G36" s="1018"/>
      <c r="H36" s="1018"/>
      <c r="I36" s="1018"/>
      <c r="J36" s="1018"/>
      <c r="K36" s="1018"/>
      <c r="L36" s="1018"/>
      <c r="M36" s="1018"/>
      <c r="N36" s="1018"/>
      <c r="O36" s="1018"/>
      <c r="P36" s="1019"/>
      <c r="Q36" s="1025">
        <v>483</v>
      </c>
      <c r="R36" s="1026"/>
      <c r="S36" s="1026"/>
      <c r="T36" s="1026"/>
      <c r="U36" s="1026"/>
      <c r="V36" s="1026">
        <v>483</v>
      </c>
      <c r="W36" s="1026"/>
      <c r="X36" s="1026"/>
      <c r="Y36" s="1026"/>
      <c r="Z36" s="1026"/>
      <c r="AA36" s="1026">
        <v>0</v>
      </c>
      <c r="AB36" s="1026"/>
      <c r="AC36" s="1026"/>
      <c r="AD36" s="1026"/>
      <c r="AE36" s="1027"/>
      <c r="AF36" s="1022">
        <v>79</v>
      </c>
      <c r="AG36" s="1023"/>
      <c r="AH36" s="1023"/>
      <c r="AI36" s="1023"/>
      <c r="AJ36" s="1024"/>
      <c r="AK36" s="967">
        <v>450</v>
      </c>
      <c r="AL36" s="958"/>
      <c r="AM36" s="958"/>
      <c r="AN36" s="958"/>
      <c r="AO36" s="958"/>
      <c r="AP36" s="958">
        <v>573</v>
      </c>
      <c r="AQ36" s="958"/>
      <c r="AR36" s="958"/>
      <c r="AS36" s="958"/>
      <c r="AT36" s="958"/>
      <c r="AU36" s="958">
        <v>550</v>
      </c>
      <c r="AV36" s="958"/>
      <c r="AW36" s="958"/>
      <c r="AX36" s="958"/>
      <c r="AY36" s="958"/>
      <c r="AZ36" s="1028"/>
      <c r="BA36" s="1028"/>
      <c r="BB36" s="1028"/>
      <c r="BC36" s="1028"/>
      <c r="BD36" s="1028"/>
      <c r="BE36" s="959" t="s">
        <v>398</v>
      </c>
      <c r="BF36" s="959"/>
      <c r="BG36" s="959"/>
      <c r="BH36" s="959"/>
      <c r="BI36" s="960"/>
      <c r="BJ36" s="214"/>
      <c r="BK36" s="214"/>
      <c r="BL36" s="214"/>
      <c r="BM36" s="214"/>
      <c r="BN36" s="214"/>
      <c r="BO36" s="223"/>
      <c r="BP36" s="223"/>
      <c r="BQ36" s="220">
        <v>30</v>
      </c>
      <c r="BR36" s="221"/>
      <c r="BS36" s="979" t="s">
        <v>599</v>
      </c>
      <c r="BT36" s="980"/>
      <c r="BU36" s="980"/>
      <c r="BV36" s="980"/>
      <c r="BW36" s="980"/>
      <c r="BX36" s="980"/>
      <c r="BY36" s="980"/>
      <c r="BZ36" s="980"/>
      <c r="CA36" s="980"/>
      <c r="CB36" s="980"/>
      <c r="CC36" s="980"/>
      <c r="CD36" s="980"/>
      <c r="CE36" s="980"/>
      <c r="CF36" s="980"/>
      <c r="CG36" s="1001"/>
      <c r="CH36" s="976">
        <v>39</v>
      </c>
      <c r="CI36" s="977"/>
      <c r="CJ36" s="977"/>
      <c r="CK36" s="977"/>
      <c r="CL36" s="978"/>
      <c r="CM36" s="976">
        <v>727</v>
      </c>
      <c r="CN36" s="977"/>
      <c r="CO36" s="977"/>
      <c r="CP36" s="977"/>
      <c r="CQ36" s="978"/>
      <c r="CR36" s="976">
        <v>1</v>
      </c>
      <c r="CS36" s="977"/>
      <c r="CT36" s="977"/>
      <c r="CU36" s="977"/>
      <c r="CV36" s="978"/>
      <c r="CW36" s="976" t="s">
        <v>601</v>
      </c>
      <c r="CX36" s="977"/>
      <c r="CY36" s="977"/>
      <c r="CZ36" s="977"/>
      <c r="DA36" s="978"/>
      <c r="DB36" s="976" t="s">
        <v>515</v>
      </c>
      <c r="DC36" s="977"/>
      <c r="DD36" s="977"/>
      <c r="DE36" s="977"/>
      <c r="DF36" s="978"/>
      <c r="DG36" s="976" t="s">
        <v>515</v>
      </c>
      <c r="DH36" s="977"/>
      <c r="DI36" s="977"/>
      <c r="DJ36" s="977"/>
      <c r="DK36" s="978"/>
      <c r="DL36" s="976" t="s">
        <v>515</v>
      </c>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t="s">
        <v>404</v>
      </c>
      <c r="C37" s="1018"/>
      <c r="D37" s="1018"/>
      <c r="E37" s="1018"/>
      <c r="F37" s="1018"/>
      <c r="G37" s="1018"/>
      <c r="H37" s="1018"/>
      <c r="I37" s="1018"/>
      <c r="J37" s="1018"/>
      <c r="K37" s="1018"/>
      <c r="L37" s="1018"/>
      <c r="M37" s="1018"/>
      <c r="N37" s="1018"/>
      <c r="O37" s="1018"/>
      <c r="P37" s="1019"/>
      <c r="Q37" s="1025" t="s">
        <v>607</v>
      </c>
      <c r="R37" s="1026"/>
      <c r="S37" s="1026"/>
      <c r="T37" s="1026"/>
      <c r="U37" s="1026"/>
      <c r="V37" s="1026" t="s">
        <v>607</v>
      </c>
      <c r="W37" s="1026"/>
      <c r="X37" s="1026"/>
      <c r="Y37" s="1026"/>
      <c r="Z37" s="1026"/>
      <c r="AA37" s="1026" t="s">
        <v>515</v>
      </c>
      <c r="AB37" s="1026"/>
      <c r="AC37" s="1026"/>
      <c r="AD37" s="1026"/>
      <c r="AE37" s="1027"/>
      <c r="AF37" s="1022" t="s">
        <v>122</v>
      </c>
      <c r="AG37" s="1023"/>
      <c r="AH37" s="1023"/>
      <c r="AI37" s="1023"/>
      <c r="AJ37" s="1024"/>
      <c r="AK37" s="967" t="s">
        <v>515</v>
      </c>
      <c r="AL37" s="958"/>
      <c r="AM37" s="958"/>
      <c r="AN37" s="958"/>
      <c r="AO37" s="958"/>
      <c r="AP37" s="958" t="s">
        <v>515</v>
      </c>
      <c r="AQ37" s="958"/>
      <c r="AR37" s="958"/>
      <c r="AS37" s="958"/>
      <c r="AT37" s="958"/>
      <c r="AU37" s="958" t="s">
        <v>515</v>
      </c>
      <c r="AV37" s="958"/>
      <c r="AW37" s="958"/>
      <c r="AX37" s="958"/>
      <c r="AY37" s="958"/>
      <c r="AZ37" s="1028"/>
      <c r="BA37" s="1028"/>
      <c r="BB37" s="1028"/>
      <c r="BC37" s="1028"/>
      <c r="BD37" s="1028"/>
      <c r="BE37" s="959" t="s">
        <v>405</v>
      </c>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t="s">
        <v>406</v>
      </c>
      <c r="C38" s="1018"/>
      <c r="D38" s="1018"/>
      <c r="E38" s="1018"/>
      <c r="F38" s="1018"/>
      <c r="G38" s="1018"/>
      <c r="H38" s="1018"/>
      <c r="I38" s="1018"/>
      <c r="J38" s="1018"/>
      <c r="K38" s="1018"/>
      <c r="L38" s="1018"/>
      <c r="M38" s="1018"/>
      <c r="N38" s="1018"/>
      <c r="O38" s="1018"/>
      <c r="P38" s="1019"/>
      <c r="Q38" s="1025">
        <v>6664</v>
      </c>
      <c r="R38" s="1026"/>
      <c r="S38" s="1026"/>
      <c r="T38" s="1026"/>
      <c r="U38" s="1026"/>
      <c r="V38" s="1026">
        <v>6664</v>
      </c>
      <c r="W38" s="1026"/>
      <c r="X38" s="1026"/>
      <c r="Y38" s="1026"/>
      <c r="Z38" s="1026"/>
      <c r="AA38" s="1026">
        <v>0</v>
      </c>
      <c r="AB38" s="1026"/>
      <c r="AC38" s="1026"/>
      <c r="AD38" s="1026"/>
      <c r="AE38" s="1027"/>
      <c r="AF38" s="1022" t="s">
        <v>122</v>
      </c>
      <c r="AG38" s="1023"/>
      <c r="AH38" s="1023"/>
      <c r="AI38" s="1023"/>
      <c r="AJ38" s="1024"/>
      <c r="AK38" s="967">
        <v>1949</v>
      </c>
      <c r="AL38" s="958"/>
      <c r="AM38" s="958"/>
      <c r="AN38" s="958"/>
      <c r="AO38" s="958"/>
      <c r="AP38" s="958">
        <v>18315</v>
      </c>
      <c r="AQ38" s="958"/>
      <c r="AR38" s="958"/>
      <c r="AS38" s="958"/>
      <c r="AT38" s="958"/>
      <c r="AU38" s="958">
        <v>9286</v>
      </c>
      <c r="AV38" s="958"/>
      <c r="AW38" s="958"/>
      <c r="AX38" s="958"/>
      <c r="AY38" s="958"/>
      <c r="AZ38" s="1028"/>
      <c r="BA38" s="1028"/>
      <c r="BB38" s="1028"/>
      <c r="BC38" s="1028"/>
      <c r="BD38" s="1028"/>
      <c r="BE38" s="959" t="s">
        <v>405</v>
      </c>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t="s">
        <v>407</v>
      </c>
      <c r="C39" s="1018"/>
      <c r="D39" s="1018"/>
      <c r="E39" s="1018"/>
      <c r="F39" s="1018"/>
      <c r="G39" s="1018"/>
      <c r="H39" s="1018"/>
      <c r="I39" s="1018"/>
      <c r="J39" s="1018"/>
      <c r="K39" s="1018"/>
      <c r="L39" s="1018"/>
      <c r="M39" s="1018"/>
      <c r="N39" s="1018"/>
      <c r="O39" s="1018"/>
      <c r="P39" s="1019"/>
      <c r="Q39" s="1025">
        <v>1519</v>
      </c>
      <c r="R39" s="1026"/>
      <c r="S39" s="1026"/>
      <c r="T39" s="1026"/>
      <c r="U39" s="1026"/>
      <c r="V39" s="1026">
        <v>1519</v>
      </c>
      <c r="W39" s="1026"/>
      <c r="X39" s="1026"/>
      <c r="Y39" s="1026"/>
      <c r="Z39" s="1026"/>
      <c r="AA39" s="1026">
        <v>0</v>
      </c>
      <c r="AB39" s="1026"/>
      <c r="AC39" s="1026"/>
      <c r="AD39" s="1026"/>
      <c r="AE39" s="1027"/>
      <c r="AF39" s="1022" t="s">
        <v>122</v>
      </c>
      <c r="AG39" s="1023"/>
      <c r="AH39" s="1023"/>
      <c r="AI39" s="1023"/>
      <c r="AJ39" s="1024"/>
      <c r="AK39" s="967">
        <v>907</v>
      </c>
      <c r="AL39" s="958"/>
      <c r="AM39" s="958"/>
      <c r="AN39" s="958"/>
      <c r="AO39" s="958"/>
      <c r="AP39" s="958">
        <v>905</v>
      </c>
      <c r="AQ39" s="958"/>
      <c r="AR39" s="958"/>
      <c r="AS39" s="958"/>
      <c r="AT39" s="958"/>
      <c r="AU39" s="958">
        <v>535</v>
      </c>
      <c r="AV39" s="958"/>
      <c r="AW39" s="958"/>
      <c r="AX39" s="958"/>
      <c r="AY39" s="958"/>
      <c r="AZ39" s="1028"/>
      <c r="BA39" s="1028"/>
      <c r="BB39" s="1028"/>
      <c r="BC39" s="1028"/>
      <c r="BD39" s="1028"/>
      <c r="BE39" s="959" t="s">
        <v>405</v>
      </c>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t="s">
        <v>408</v>
      </c>
      <c r="C40" s="1018"/>
      <c r="D40" s="1018"/>
      <c r="E40" s="1018"/>
      <c r="F40" s="1018"/>
      <c r="G40" s="1018"/>
      <c r="H40" s="1018"/>
      <c r="I40" s="1018"/>
      <c r="J40" s="1018"/>
      <c r="K40" s="1018"/>
      <c r="L40" s="1018"/>
      <c r="M40" s="1018"/>
      <c r="N40" s="1018"/>
      <c r="O40" s="1018"/>
      <c r="P40" s="1019"/>
      <c r="Q40" s="1025">
        <v>27793</v>
      </c>
      <c r="R40" s="1026"/>
      <c r="S40" s="1026"/>
      <c r="T40" s="1026"/>
      <c r="U40" s="1026"/>
      <c r="V40" s="1026">
        <v>27093</v>
      </c>
      <c r="W40" s="1026"/>
      <c r="X40" s="1026"/>
      <c r="Y40" s="1026"/>
      <c r="Z40" s="1026"/>
      <c r="AA40" s="1026">
        <v>700</v>
      </c>
      <c r="AB40" s="1026"/>
      <c r="AC40" s="1026"/>
      <c r="AD40" s="1026"/>
      <c r="AE40" s="1027"/>
      <c r="AF40" s="1022" t="s">
        <v>122</v>
      </c>
      <c r="AG40" s="1023"/>
      <c r="AH40" s="1023"/>
      <c r="AI40" s="1023"/>
      <c r="AJ40" s="1024"/>
      <c r="AK40" s="967">
        <v>4436</v>
      </c>
      <c r="AL40" s="958"/>
      <c r="AM40" s="958"/>
      <c r="AN40" s="958"/>
      <c r="AO40" s="958"/>
      <c r="AP40" s="958">
        <v>29462</v>
      </c>
      <c r="AQ40" s="958"/>
      <c r="AR40" s="958"/>
      <c r="AS40" s="958"/>
      <c r="AT40" s="958"/>
      <c r="AU40" s="958">
        <v>0</v>
      </c>
      <c r="AV40" s="958"/>
      <c r="AW40" s="958"/>
      <c r="AX40" s="958"/>
      <c r="AY40" s="958"/>
      <c r="AZ40" s="1028"/>
      <c r="BA40" s="1028"/>
      <c r="BB40" s="1028"/>
      <c r="BC40" s="1028"/>
      <c r="BD40" s="1028"/>
      <c r="BE40" s="959" t="s">
        <v>405</v>
      </c>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409</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382</v>
      </c>
      <c r="B63" s="924" t="s">
        <v>410</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57305</v>
      </c>
      <c r="AG63" s="946"/>
      <c r="AH63" s="946"/>
      <c r="AI63" s="946"/>
      <c r="AJ63" s="1009"/>
      <c r="AK63" s="1010"/>
      <c r="AL63" s="950"/>
      <c r="AM63" s="950"/>
      <c r="AN63" s="950"/>
      <c r="AO63" s="950"/>
      <c r="AP63" s="946">
        <v>660000</v>
      </c>
      <c r="AQ63" s="946"/>
      <c r="AR63" s="946"/>
      <c r="AS63" s="946"/>
      <c r="AT63" s="946"/>
      <c r="AU63" s="946">
        <v>259771</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411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412</v>
      </c>
      <c r="B66" s="983"/>
      <c r="C66" s="983"/>
      <c r="D66" s="983"/>
      <c r="E66" s="983"/>
      <c r="F66" s="983"/>
      <c r="G66" s="983"/>
      <c r="H66" s="983"/>
      <c r="I66" s="983"/>
      <c r="J66" s="983"/>
      <c r="K66" s="983"/>
      <c r="L66" s="983"/>
      <c r="M66" s="983"/>
      <c r="N66" s="983"/>
      <c r="O66" s="983"/>
      <c r="P66" s="984"/>
      <c r="Q66" s="988" t="s">
        <v>386</v>
      </c>
      <c r="R66" s="989"/>
      <c r="S66" s="989"/>
      <c r="T66" s="989"/>
      <c r="U66" s="990"/>
      <c r="V66" s="988" t="s">
        <v>387</v>
      </c>
      <c r="W66" s="989"/>
      <c r="X66" s="989"/>
      <c r="Y66" s="989"/>
      <c r="Z66" s="990"/>
      <c r="AA66" s="988" t="s">
        <v>388</v>
      </c>
      <c r="AB66" s="989"/>
      <c r="AC66" s="989"/>
      <c r="AD66" s="989"/>
      <c r="AE66" s="990"/>
      <c r="AF66" s="994" t="s">
        <v>389</v>
      </c>
      <c r="AG66" s="995"/>
      <c r="AH66" s="995"/>
      <c r="AI66" s="995"/>
      <c r="AJ66" s="996"/>
      <c r="AK66" s="988" t="s">
        <v>390</v>
      </c>
      <c r="AL66" s="983"/>
      <c r="AM66" s="983"/>
      <c r="AN66" s="983"/>
      <c r="AO66" s="984"/>
      <c r="AP66" s="988" t="s">
        <v>391</v>
      </c>
      <c r="AQ66" s="989"/>
      <c r="AR66" s="989"/>
      <c r="AS66" s="989"/>
      <c r="AT66" s="990"/>
      <c r="AU66" s="988" t="s">
        <v>413</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560</v>
      </c>
      <c r="C68" s="973"/>
      <c r="D68" s="973"/>
      <c r="E68" s="973"/>
      <c r="F68" s="973"/>
      <c r="G68" s="973"/>
      <c r="H68" s="973"/>
      <c r="I68" s="973"/>
      <c r="J68" s="973"/>
      <c r="K68" s="973"/>
      <c r="L68" s="973"/>
      <c r="M68" s="973"/>
      <c r="N68" s="973"/>
      <c r="O68" s="973"/>
      <c r="P68" s="974"/>
      <c r="Q68" s="975">
        <v>284</v>
      </c>
      <c r="R68" s="969"/>
      <c r="S68" s="969"/>
      <c r="T68" s="969"/>
      <c r="U68" s="969"/>
      <c r="V68" s="969">
        <v>252</v>
      </c>
      <c r="W68" s="969"/>
      <c r="X68" s="969"/>
      <c r="Y68" s="969"/>
      <c r="Z68" s="969"/>
      <c r="AA68" s="969">
        <v>32</v>
      </c>
      <c r="AB68" s="969"/>
      <c r="AC68" s="969"/>
      <c r="AD68" s="969"/>
      <c r="AE68" s="969"/>
      <c r="AF68" s="969">
        <v>32</v>
      </c>
      <c r="AG68" s="969"/>
      <c r="AH68" s="969"/>
      <c r="AI68" s="969"/>
      <c r="AJ68" s="969"/>
      <c r="AK68" s="969">
        <v>0</v>
      </c>
      <c r="AL68" s="969"/>
      <c r="AM68" s="969"/>
      <c r="AN68" s="969"/>
      <c r="AO68" s="969"/>
      <c r="AP68" s="969">
        <v>0</v>
      </c>
      <c r="AQ68" s="969"/>
      <c r="AR68" s="969"/>
      <c r="AS68" s="969"/>
      <c r="AT68" s="969"/>
      <c r="AU68" s="969">
        <v>0</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561</v>
      </c>
      <c r="C69" s="962"/>
      <c r="D69" s="962"/>
      <c r="E69" s="962"/>
      <c r="F69" s="962"/>
      <c r="G69" s="962"/>
      <c r="H69" s="962"/>
      <c r="I69" s="962"/>
      <c r="J69" s="962"/>
      <c r="K69" s="962"/>
      <c r="L69" s="962"/>
      <c r="M69" s="962"/>
      <c r="N69" s="962"/>
      <c r="O69" s="962"/>
      <c r="P69" s="963"/>
      <c r="Q69" s="964">
        <v>5867</v>
      </c>
      <c r="R69" s="958"/>
      <c r="S69" s="958"/>
      <c r="T69" s="958"/>
      <c r="U69" s="958"/>
      <c r="V69" s="958">
        <v>5795</v>
      </c>
      <c r="W69" s="958"/>
      <c r="X69" s="958"/>
      <c r="Y69" s="958"/>
      <c r="Z69" s="958"/>
      <c r="AA69" s="958">
        <v>72</v>
      </c>
      <c r="AB69" s="958"/>
      <c r="AC69" s="958"/>
      <c r="AD69" s="958"/>
      <c r="AE69" s="958"/>
      <c r="AF69" s="958">
        <v>72</v>
      </c>
      <c r="AG69" s="958"/>
      <c r="AH69" s="958"/>
      <c r="AI69" s="958"/>
      <c r="AJ69" s="958"/>
      <c r="AK69" s="958">
        <v>0</v>
      </c>
      <c r="AL69" s="958"/>
      <c r="AM69" s="958"/>
      <c r="AN69" s="958"/>
      <c r="AO69" s="958"/>
      <c r="AP69" s="958">
        <v>0</v>
      </c>
      <c r="AQ69" s="958"/>
      <c r="AR69" s="958"/>
      <c r="AS69" s="958"/>
      <c r="AT69" s="958"/>
      <c r="AU69" s="958">
        <v>0</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562</v>
      </c>
      <c r="C70" s="962"/>
      <c r="D70" s="962"/>
      <c r="E70" s="962"/>
      <c r="F70" s="962"/>
      <c r="G70" s="962"/>
      <c r="H70" s="962"/>
      <c r="I70" s="962"/>
      <c r="J70" s="962"/>
      <c r="K70" s="962"/>
      <c r="L70" s="962"/>
      <c r="M70" s="962"/>
      <c r="N70" s="962"/>
      <c r="O70" s="962"/>
      <c r="P70" s="963"/>
      <c r="Q70" s="964">
        <v>330</v>
      </c>
      <c r="R70" s="958"/>
      <c r="S70" s="958"/>
      <c r="T70" s="958"/>
      <c r="U70" s="958"/>
      <c r="V70" s="958">
        <v>329</v>
      </c>
      <c r="W70" s="958"/>
      <c r="X70" s="958"/>
      <c r="Y70" s="958"/>
      <c r="Z70" s="958"/>
      <c r="AA70" s="958">
        <v>1</v>
      </c>
      <c r="AB70" s="958"/>
      <c r="AC70" s="958"/>
      <c r="AD70" s="958"/>
      <c r="AE70" s="958"/>
      <c r="AF70" s="958">
        <v>1</v>
      </c>
      <c r="AG70" s="958"/>
      <c r="AH70" s="958"/>
      <c r="AI70" s="958"/>
      <c r="AJ70" s="958"/>
      <c r="AK70" s="958">
        <v>0</v>
      </c>
      <c r="AL70" s="958"/>
      <c r="AM70" s="958"/>
      <c r="AN70" s="958"/>
      <c r="AO70" s="958"/>
      <c r="AP70" s="958">
        <v>0</v>
      </c>
      <c r="AQ70" s="958"/>
      <c r="AR70" s="958"/>
      <c r="AS70" s="958"/>
      <c r="AT70" s="958"/>
      <c r="AU70" s="958">
        <v>0</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563</v>
      </c>
      <c r="C71" s="962"/>
      <c r="D71" s="962"/>
      <c r="E71" s="962"/>
      <c r="F71" s="962"/>
      <c r="G71" s="962"/>
      <c r="H71" s="962"/>
      <c r="I71" s="962"/>
      <c r="J71" s="962"/>
      <c r="K71" s="962"/>
      <c r="L71" s="962"/>
      <c r="M71" s="962"/>
      <c r="N71" s="962"/>
      <c r="O71" s="962"/>
      <c r="P71" s="963"/>
      <c r="Q71" s="964">
        <v>104</v>
      </c>
      <c r="R71" s="958"/>
      <c r="S71" s="958"/>
      <c r="T71" s="958"/>
      <c r="U71" s="958"/>
      <c r="V71" s="958">
        <v>60</v>
      </c>
      <c r="W71" s="958"/>
      <c r="X71" s="958"/>
      <c r="Y71" s="958"/>
      <c r="Z71" s="958"/>
      <c r="AA71" s="958">
        <v>44</v>
      </c>
      <c r="AB71" s="958"/>
      <c r="AC71" s="958"/>
      <c r="AD71" s="958"/>
      <c r="AE71" s="958"/>
      <c r="AF71" s="958">
        <v>44</v>
      </c>
      <c r="AG71" s="958"/>
      <c r="AH71" s="958"/>
      <c r="AI71" s="958"/>
      <c r="AJ71" s="958"/>
      <c r="AK71" s="958">
        <v>0</v>
      </c>
      <c r="AL71" s="958"/>
      <c r="AM71" s="958"/>
      <c r="AN71" s="958"/>
      <c r="AO71" s="958"/>
      <c r="AP71" s="958">
        <v>0</v>
      </c>
      <c r="AQ71" s="958"/>
      <c r="AR71" s="958"/>
      <c r="AS71" s="958"/>
      <c r="AT71" s="958"/>
      <c r="AU71" s="958">
        <v>0</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564</v>
      </c>
      <c r="C72" s="962"/>
      <c r="D72" s="962"/>
      <c r="E72" s="962"/>
      <c r="F72" s="962"/>
      <c r="G72" s="962"/>
      <c r="H72" s="962"/>
      <c r="I72" s="962"/>
      <c r="J72" s="962"/>
      <c r="K72" s="962"/>
      <c r="L72" s="962"/>
      <c r="M72" s="962"/>
      <c r="N72" s="962"/>
      <c r="O72" s="962"/>
      <c r="P72" s="963"/>
      <c r="Q72" s="964">
        <v>451</v>
      </c>
      <c r="R72" s="958"/>
      <c r="S72" s="958"/>
      <c r="T72" s="958"/>
      <c r="U72" s="958"/>
      <c r="V72" s="958">
        <v>375</v>
      </c>
      <c r="W72" s="958"/>
      <c r="X72" s="958"/>
      <c r="Y72" s="958"/>
      <c r="Z72" s="958"/>
      <c r="AA72" s="958">
        <v>76</v>
      </c>
      <c r="AB72" s="958"/>
      <c r="AC72" s="958"/>
      <c r="AD72" s="958"/>
      <c r="AE72" s="958"/>
      <c r="AF72" s="958">
        <v>76</v>
      </c>
      <c r="AG72" s="958"/>
      <c r="AH72" s="958"/>
      <c r="AI72" s="958"/>
      <c r="AJ72" s="958"/>
      <c r="AK72" s="958">
        <v>0</v>
      </c>
      <c r="AL72" s="958"/>
      <c r="AM72" s="958"/>
      <c r="AN72" s="958"/>
      <c r="AO72" s="958"/>
      <c r="AP72" s="958">
        <v>0</v>
      </c>
      <c r="AQ72" s="958"/>
      <c r="AR72" s="958"/>
      <c r="AS72" s="958"/>
      <c r="AT72" s="958"/>
      <c r="AU72" s="958">
        <v>0</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565</v>
      </c>
      <c r="C73" s="962"/>
      <c r="D73" s="962"/>
      <c r="E73" s="962"/>
      <c r="F73" s="962"/>
      <c r="G73" s="962"/>
      <c r="H73" s="962"/>
      <c r="I73" s="962"/>
      <c r="J73" s="962"/>
      <c r="K73" s="962"/>
      <c r="L73" s="962"/>
      <c r="M73" s="962"/>
      <c r="N73" s="962"/>
      <c r="O73" s="962"/>
      <c r="P73" s="963"/>
      <c r="Q73" s="964">
        <v>2838</v>
      </c>
      <c r="R73" s="958"/>
      <c r="S73" s="958"/>
      <c r="T73" s="958"/>
      <c r="U73" s="958"/>
      <c r="V73" s="958">
        <v>2688</v>
      </c>
      <c r="W73" s="958"/>
      <c r="X73" s="958"/>
      <c r="Y73" s="958"/>
      <c r="Z73" s="958"/>
      <c r="AA73" s="958">
        <v>150</v>
      </c>
      <c r="AB73" s="958"/>
      <c r="AC73" s="958"/>
      <c r="AD73" s="958"/>
      <c r="AE73" s="958"/>
      <c r="AF73" s="958">
        <v>150</v>
      </c>
      <c r="AG73" s="958"/>
      <c r="AH73" s="958"/>
      <c r="AI73" s="958"/>
      <c r="AJ73" s="958"/>
      <c r="AK73" s="958">
        <v>72</v>
      </c>
      <c r="AL73" s="958"/>
      <c r="AM73" s="958"/>
      <c r="AN73" s="958"/>
      <c r="AO73" s="958"/>
      <c r="AP73" s="958">
        <v>7048</v>
      </c>
      <c r="AQ73" s="958"/>
      <c r="AR73" s="958"/>
      <c r="AS73" s="958"/>
      <c r="AT73" s="958"/>
      <c r="AU73" s="958">
        <v>1811</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608</v>
      </c>
      <c r="C74" s="962"/>
      <c r="D74" s="962"/>
      <c r="E74" s="962"/>
      <c r="F74" s="962"/>
      <c r="G74" s="962"/>
      <c r="H74" s="962"/>
      <c r="I74" s="962"/>
      <c r="J74" s="962"/>
      <c r="K74" s="962"/>
      <c r="L74" s="962"/>
      <c r="M74" s="962"/>
      <c r="N74" s="962"/>
      <c r="O74" s="962"/>
      <c r="P74" s="963"/>
      <c r="Q74" s="964">
        <v>55</v>
      </c>
      <c r="R74" s="958"/>
      <c r="S74" s="958"/>
      <c r="T74" s="958"/>
      <c r="U74" s="958"/>
      <c r="V74" s="958">
        <v>53</v>
      </c>
      <c r="W74" s="958"/>
      <c r="X74" s="958"/>
      <c r="Y74" s="958"/>
      <c r="Z74" s="958"/>
      <c r="AA74" s="958">
        <v>2</v>
      </c>
      <c r="AB74" s="958"/>
      <c r="AC74" s="958"/>
      <c r="AD74" s="958"/>
      <c r="AE74" s="958"/>
      <c r="AF74" s="958">
        <v>2</v>
      </c>
      <c r="AG74" s="958"/>
      <c r="AH74" s="958"/>
      <c r="AI74" s="958"/>
      <c r="AJ74" s="958"/>
      <c r="AK74" s="958">
        <v>45</v>
      </c>
      <c r="AL74" s="958"/>
      <c r="AM74" s="958"/>
      <c r="AN74" s="958"/>
      <c r="AO74" s="958"/>
      <c r="AP74" s="958">
        <v>0</v>
      </c>
      <c r="AQ74" s="958"/>
      <c r="AR74" s="958"/>
      <c r="AS74" s="958"/>
      <c r="AT74" s="958"/>
      <c r="AU74" s="958">
        <v>0</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t="s">
        <v>566</v>
      </c>
      <c r="C75" s="962"/>
      <c r="D75" s="962"/>
      <c r="E75" s="962"/>
      <c r="F75" s="962"/>
      <c r="G75" s="962"/>
      <c r="H75" s="962"/>
      <c r="I75" s="962"/>
      <c r="J75" s="962"/>
      <c r="K75" s="962"/>
      <c r="L75" s="962"/>
      <c r="M75" s="962"/>
      <c r="N75" s="962"/>
      <c r="O75" s="962"/>
      <c r="P75" s="963"/>
      <c r="Q75" s="965">
        <v>295</v>
      </c>
      <c r="R75" s="966"/>
      <c r="S75" s="966"/>
      <c r="T75" s="966"/>
      <c r="U75" s="967"/>
      <c r="V75" s="968">
        <v>258</v>
      </c>
      <c r="W75" s="966"/>
      <c r="X75" s="966"/>
      <c r="Y75" s="966"/>
      <c r="Z75" s="967"/>
      <c r="AA75" s="968">
        <v>37</v>
      </c>
      <c r="AB75" s="966"/>
      <c r="AC75" s="966"/>
      <c r="AD75" s="966"/>
      <c r="AE75" s="967"/>
      <c r="AF75" s="968">
        <v>37</v>
      </c>
      <c r="AG75" s="966"/>
      <c r="AH75" s="966"/>
      <c r="AI75" s="966"/>
      <c r="AJ75" s="967"/>
      <c r="AK75" s="968">
        <v>0</v>
      </c>
      <c r="AL75" s="966"/>
      <c r="AM75" s="966"/>
      <c r="AN75" s="966"/>
      <c r="AO75" s="967"/>
      <c r="AP75" s="968">
        <v>0</v>
      </c>
      <c r="AQ75" s="966"/>
      <c r="AR75" s="966"/>
      <c r="AS75" s="966"/>
      <c r="AT75" s="967"/>
      <c r="AU75" s="968">
        <v>0</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t="s">
        <v>567</v>
      </c>
      <c r="C76" s="962"/>
      <c r="D76" s="962"/>
      <c r="E76" s="962"/>
      <c r="F76" s="962"/>
      <c r="G76" s="962"/>
      <c r="H76" s="962"/>
      <c r="I76" s="962"/>
      <c r="J76" s="962"/>
      <c r="K76" s="962"/>
      <c r="L76" s="962"/>
      <c r="M76" s="962"/>
      <c r="N76" s="962"/>
      <c r="O76" s="962"/>
      <c r="P76" s="963"/>
      <c r="Q76" s="965">
        <v>11533</v>
      </c>
      <c r="R76" s="966"/>
      <c r="S76" s="966"/>
      <c r="T76" s="966"/>
      <c r="U76" s="967"/>
      <c r="V76" s="968">
        <v>10798</v>
      </c>
      <c r="W76" s="966"/>
      <c r="X76" s="966"/>
      <c r="Y76" s="966"/>
      <c r="Z76" s="967"/>
      <c r="AA76" s="968">
        <v>735</v>
      </c>
      <c r="AB76" s="966"/>
      <c r="AC76" s="966"/>
      <c r="AD76" s="966"/>
      <c r="AE76" s="967"/>
      <c r="AF76" s="968">
        <v>5182</v>
      </c>
      <c r="AG76" s="966"/>
      <c r="AH76" s="966"/>
      <c r="AI76" s="966"/>
      <c r="AJ76" s="967"/>
      <c r="AK76" s="968">
        <v>10</v>
      </c>
      <c r="AL76" s="966"/>
      <c r="AM76" s="966"/>
      <c r="AN76" s="966"/>
      <c r="AO76" s="967"/>
      <c r="AP76" s="968">
        <v>7338</v>
      </c>
      <c r="AQ76" s="966"/>
      <c r="AR76" s="966"/>
      <c r="AS76" s="966"/>
      <c r="AT76" s="967"/>
      <c r="AU76" s="968">
        <v>0</v>
      </c>
      <c r="AV76" s="966"/>
      <c r="AW76" s="966"/>
      <c r="AX76" s="966"/>
      <c r="AY76" s="967"/>
      <c r="AZ76" s="959" t="s">
        <v>568</v>
      </c>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382</v>
      </c>
      <c r="B88" s="924" t="s">
        <v>414</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5596</v>
      </c>
      <c r="AG88" s="946"/>
      <c r="AH88" s="946"/>
      <c r="AI88" s="946"/>
      <c r="AJ88" s="946"/>
      <c r="AK88" s="950"/>
      <c r="AL88" s="950"/>
      <c r="AM88" s="950"/>
      <c r="AN88" s="950"/>
      <c r="AO88" s="950"/>
      <c r="AP88" s="946">
        <v>14386</v>
      </c>
      <c r="AQ88" s="946"/>
      <c r="AR88" s="946"/>
      <c r="AS88" s="946"/>
      <c r="AT88" s="946"/>
      <c r="AU88" s="946">
        <v>1811</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382</v>
      </c>
      <c r="BR102" s="924" t="s">
        <v>415</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110633</v>
      </c>
      <c r="CS102" s="940"/>
      <c r="CT102" s="940"/>
      <c r="CU102" s="940"/>
      <c r="CV102" s="941"/>
      <c r="CW102" s="939">
        <v>2837</v>
      </c>
      <c r="CX102" s="940"/>
      <c r="CY102" s="940"/>
      <c r="CZ102" s="940"/>
      <c r="DA102" s="941"/>
      <c r="DB102" s="939">
        <v>11366</v>
      </c>
      <c r="DC102" s="940"/>
      <c r="DD102" s="940"/>
      <c r="DE102" s="940"/>
      <c r="DF102" s="941"/>
      <c r="DG102" s="939">
        <v>91782</v>
      </c>
      <c r="DH102" s="940"/>
      <c r="DI102" s="940"/>
      <c r="DJ102" s="940"/>
      <c r="DK102" s="941"/>
      <c r="DL102" s="939">
        <v>11525</v>
      </c>
      <c r="DM102" s="940"/>
      <c r="DN102" s="940"/>
      <c r="DO102" s="940"/>
      <c r="DP102" s="941"/>
      <c r="DQ102" s="939">
        <v>11952</v>
      </c>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416</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417</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418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420</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421</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422</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423</v>
      </c>
      <c r="AB109" s="883"/>
      <c r="AC109" s="883"/>
      <c r="AD109" s="883"/>
      <c r="AE109" s="884"/>
      <c r="AF109" s="885" t="s">
        <v>424</v>
      </c>
      <c r="AG109" s="883"/>
      <c r="AH109" s="883"/>
      <c r="AI109" s="883"/>
      <c r="AJ109" s="884"/>
      <c r="AK109" s="885" t="s">
        <v>294</v>
      </c>
      <c r="AL109" s="883"/>
      <c r="AM109" s="883"/>
      <c r="AN109" s="883"/>
      <c r="AO109" s="884"/>
      <c r="AP109" s="885" t="s">
        <v>425</v>
      </c>
      <c r="AQ109" s="883"/>
      <c r="AR109" s="883"/>
      <c r="AS109" s="883"/>
      <c r="AT109" s="916"/>
      <c r="AU109" s="882" t="s">
        <v>422</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423</v>
      </c>
      <c r="BR109" s="883"/>
      <c r="BS109" s="883"/>
      <c r="BT109" s="883"/>
      <c r="BU109" s="884"/>
      <c r="BV109" s="885" t="s">
        <v>424</v>
      </c>
      <c r="BW109" s="883"/>
      <c r="BX109" s="883"/>
      <c r="BY109" s="883"/>
      <c r="BZ109" s="884"/>
      <c r="CA109" s="885" t="s">
        <v>294</v>
      </c>
      <c r="CB109" s="883"/>
      <c r="CC109" s="883"/>
      <c r="CD109" s="883"/>
      <c r="CE109" s="884"/>
      <c r="CF109" s="923" t="s">
        <v>425</v>
      </c>
      <c r="CG109" s="923"/>
      <c r="CH109" s="923"/>
      <c r="CI109" s="923"/>
      <c r="CJ109" s="923"/>
      <c r="CK109" s="885" t="s">
        <v>426</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423</v>
      </c>
      <c r="DH109" s="883"/>
      <c r="DI109" s="883"/>
      <c r="DJ109" s="883"/>
      <c r="DK109" s="884"/>
      <c r="DL109" s="885" t="s">
        <v>424</v>
      </c>
      <c r="DM109" s="883"/>
      <c r="DN109" s="883"/>
      <c r="DO109" s="883"/>
      <c r="DP109" s="884"/>
      <c r="DQ109" s="885" t="s">
        <v>294</v>
      </c>
      <c r="DR109" s="883"/>
      <c r="DS109" s="883"/>
      <c r="DT109" s="883"/>
      <c r="DU109" s="884"/>
      <c r="DV109" s="885" t="s">
        <v>425</v>
      </c>
      <c r="DW109" s="883"/>
      <c r="DX109" s="883"/>
      <c r="DY109" s="883"/>
      <c r="DZ109" s="916"/>
    </row>
    <row r="110" spans="1:131" s="212" customFormat="1" ht="26.25" customHeight="1" x14ac:dyDescent="0.2">
      <c r="A110" s="794" t="s">
        <v>427</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52383337</v>
      </c>
      <c r="AB110" s="876"/>
      <c r="AC110" s="876"/>
      <c r="AD110" s="876"/>
      <c r="AE110" s="877"/>
      <c r="AF110" s="878">
        <v>46486754</v>
      </c>
      <c r="AG110" s="876"/>
      <c r="AH110" s="876"/>
      <c r="AI110" s="876"/>
      <c r="AJ110" s="877"/>
      <c r="AK110" s="878">
        <v>44319263</v>
      </c>
      <c r="AL110" s="876"/>
      <c r="AM110" s="876"/>
      <c r="AN110" s="876"/>
      <c r="AO110" s="877"/>
      <c r="AP110" s="879">
        <v>10.7</v>
      </c>
      <c r="AQ110" s="880"/>
      <c r="AR110" s="880"/>
      <c r="AS110" s="880"/>
      <c r="AT110" s="881"/>
      <c r="AU110" s="917" t="s">
        <v>69</v>
      </c>
      <c r="AV110" s="918"/>
      <c r="AW110" s="918"/>
      <c r="AX110" s="918"/>
      <c r="AY110" s="918"/>
      <c r="AZ110" s="847" t="s">
        <v>428</v>
      </c>
      <c r="BA110" s="795"/>
      <c r="BB110" s="795"/>
      <c r="BC110" s="795"/>
      <c r="BD110" s="795"/>
      <c r="BE110" s="795"/>
      <c r="BF110" s="795"/>
      <c r="BG110" s="795"/>
      <c r="BH110" s="795"/>
      <c r="BI110" s="795"/>
      <c r="BJ110" s="795"/>
      <c r="BK110" s="795"/>
      <c r="BL110" s="795"/>
      <c r="BM110" s="795"/>
      <c r="BN110" s="795"/>
      <c r="BO110" s="795"/>
      <c r="BP110" s="796"/>
      <c r="BQ110" s="848">
        <v>1387605598</v>
      </c>
      <c r="BR110" s="829"/>
      <c r="BS110" s="829"/>
      <c r="BT110" s="829"/>
      <c r="BU110" s="829"/>
      <c r="BV110" s="829">
        <v>1367746081</v>
      </c>
      <c r="BW110" s="829"/>
      <c r="BX110" s="829"/>
      <c r="BY110" s="829"/>
      <c r="BZ110" s="829"/>
      <c r="CA110" s="829">
        <v>1355869381</v>
      </c>
      <c r="CB110" s="829"/>
      <c r="CC110" s="829"/>
      <c r="CD110" s="829"/>
      <c r="CE110" s="829"/>
      <c r="CF110" s="853">
        <v>326.89999999999998</v>
      </c>
      <c r="CG110" s="854"/>
      <c r="CH110" s="854"/>
      <c r="CI110" s="854"/>
      <c r="CJ110" s="854"/>
      <c r="CK110" s="913" t="s">
        <v>429</v>
      </c>
      <c r="CL110" s="806"/>
      <c r="CM110" s="847" t="s">
        <v>430</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29265184</v>
      </c>
      <c r="DH110" s="829"/>
      <c r="DI110" s="829"/>
      <c r="DJ110" s="829"/>
      <c r="DK110" s="829"/>
      <c r="DL110" s="829">
        <v>26614184</v>
      </c>
      <c r="DM110" s="829"/>
      <c r="DN110" s="829"/>
      <c r="DO110" s="829"/>
      <c r="DP110" s="829"/>
      <c r="DQ110" s="829">
        <v>46428929</v>
      </c>
      <c r="DR110" s="829"/>
      <c r="DS110" s="829"/>
      <c r="DT110" s="829"/>
      <c r="DU110" s="829"/>
      <c r="DV110" s="830">
        <v>11.2</v>
      </c>
      <c r="DW110" s="830"/>
      <c r="DX110" s="830"/>
      <c r="DY110" s="830"/>
      <c r="DZ110" s="831"/>
    </row>
    <row r="111" spans="1:131" s="212" customFormat="1" ht="26.25" customHeight="1" x14ac:dyDescent="0.2">
      <c r="A111" s="761" t="s">
        <v>431</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432</v>
      </c>
      <c r="BA111" s="739"/>
      <c r="BB111" s="739"/>
      <c r="BC111" s="739"/>
      <c r="BD111" s="739"/>
      <c r="BE111" s="739"/>
      <c r="BF111" s="739"/>
      <c r="BG111" s="739"/>
      <c r="BH111" s="739"/>
      <c r="BI111" s="739"/>
      <c r="BJ111" s="739"/>
      <c r="BK111" s="739"/>
      <c r="BL111" s="739"/>
      <c r="BM111" s="739"/>
      <c r="BN111" s="739"/>
      <c r="BO111" s="739"/>
      <c r="BP111" s="740"/>
      <c r="BQ111" s="803">
        <v>30888942</v>
      </c>
      <c r="BR111" s="804"/>
      <c r="BS111" s="804"/>
      <c r="BT111" s="804"/>
      <c r="BU111" s="804"/>
      <c r="BV111" s="804">
        <v>27658478</v>
      </c>
      <c r="BW111" s="804"/>
      <c r="BX111" s="804"/>
      <c r="BY111" s="804"/>
      <c r="BZ111" s="804"/>
      <c r="CA111" s="804">
        <v>46930026</v>
      </c>
      <c r="CB111" s="804"/>
      <c r="CC111" s="804"/>
      <c r="CD111" s="804"/>
      <c r="CE111" s="804"/>
      <c r="CF111" s="862">
        <v>11.3</v>
      </c>
      <c r="CG111" s="863"/>
      <c r="CH111" s="863"/>
      <c r="CI111" s="863"/>
      <c r="CJ111" s="863"/>
      <c r="CK111" s="914"/>
      <c r="CL111" s="808"/>
      <c r="CM111" s="802" t="s">
        <v>433</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434</v>
      </c>
      <c r="B112" s="900"/>
      <c r="C112" s="739" t="s">
        <v>435</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v>44370348</v>
      </c>
      <c r="AB112" s="767"/>
      <c r="AC112" s="767"/>
      <c r="AD112" s="767"/>
      <c r="AE112" s="768"/>
      <c r="AF112" s="769">
        <v>45220179</v>
      </c>
      <c r="AG112" s="767"/>
      <c r="AH112" s="767"/>
      <c r="AI112" s="767"/>
      <c r="AJ112" s="768"/>
      <c r="AK112" s="769">
        <v>44832923</v>
      </c>
      <c r="AL112" s="767"/>
      <c r="AM112" s="767"/>
      <c r="AN112" s="767"/>
      <c r="AO112" s="768"/>
      <c r="AP112" s="811">
        <v>10.8</v>
      </c>
      <c r="AQ112" s="812"/>
      <c r="AR112" s="812"/>
      <c r="AS112" s="812"/>
      <c r="AT112" s="813"/>
      <c r="AU112" s="919"/>
      <c r="AV112" s="920"/>
      <c r="AW112" s="920"/>
      <c r="AX112" s="920"/>
      <c r="AY112" s="920"/>
      <c r="AZ112" s="802" t="s">
        <v>436</v>
      </c>
      <c r="BA112" s="739"/>
      <c r="BB112" s="739"/>
      <c r="BC112" s="739"/>
      <c r="BD112" s="739"/>
      <c r="BE112" s="739"/>
      <c r="BF112" s="739"/>
      <c r="BG112" s="739"/>
      <c r="BH112" s="739"/>
      <c r="BI112" s="739"/>
      <c r="BJ112" s="739"/>
      <c r="BK112" s="739"/>
      <c r="BL112" s="739"/>
      <c r="BM112" s="739"/>
      <c r="BN112" s="739"/>
      <c r="BO112" s="739"/>
      <c r="BP112" s="740"/>
      <c r="BQ112" s="803">
        <v>259474968</v>
      </c>
      <c r="BR112" s="804"/>
      <c r="BS112" s="804"/>
      <c r="BT112" s="804"/>
      <c r="BU112" s="804"/>
      <c r="BV112" s="804">
        <v>260431616</v>
      </c>
      <c r="BW112" s="804"/>
      <c r="BX112" s="804"/>
      <c r="BY112" s="804"/>
      <c r="BZ112" s="804"/>
      <c r="CA112" s="804">
        <v>259770620</v>
      </c>
      <c r="CB112" s="804"/>
      <c r="CC112" s="804"/>
      <c r="CD112" s="804"/>
      <c r="CE112" s="804"/>
      <c r="CF112" s="862">
        <v>62.6</v>
      </c>
      <c r="CG112" s="863"/>
      <c r="CH112" s="863"/>
      <c r="CI112" s="863"/>
      <c r="CJ112" s="863"/>
      <c r="CK112" s="914"/>
      <c r="CL112" s="808"/>
      <c r="CM112" s="802" t="s">
        <v>437</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438</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22974272</v>
      </c>
      <c r="AB113" s="906"/>
      <c r="AC113" s="906"/>
      <c r="AD113" s="906"/>
      <c r="AE113" s="907"/>
      <c r="AF113" s="908">
        <v>21900561</v>
      </c>
      <c r="AG113" s="906"/>
      <c r="AH113" s="906"/>
      <c r="AI113" s="906"/>
      <c r="AJ113" s="907"/>
      <c r="AK113" s="908">
        <v>21429486</v>
      </c>
      <c r="AL113" s="906"/>
      <c r="AM113" s="906"/>
      <c r="AN113" s="906"/>
      <c r="AO113" s="907"/>
      <c r="AP113" s="909">
        <v>5.2</v>
      </c>
      <c r="AQ113" s="910"/>
      <c r="AR113" s="910"/>
      <c r="AS113" s="910"/>
      <c r="AT113" s="911"/>
      <c r="AU113" s="919"/>
      <c r="AV113" s="920"/>
      <c r="AW113" s="920"/>
      <c r="AX113" s="920"/>
      <c r="AY113" s="920"/>
      <c r="AZ113" s="802" t="s">
        <v>439</v>
      </c>
      <c r="BA113" s="739"/>
      <c r="BB113" s="739"/>
      <c r="BC113" s="739"/>
      <c r="BD113" s="739"/>
      <c r="BE113" s="739"/>
      <c r="BF113" s="739"/>
      <c r="BG113" s="739"/>
      <c r="BH113" s="739"/>
      <c r="BI113" s="739"/>
      <c r="BJ113" s="739"/>
      <c r="BK113" s="739"/>
      <c r="BL113" s="739"/>
      <c r="BM113" s="739"/>
      <c r="BN113" s="739"/>
      <c r="BO113" s="739"/>
      <c r="BP113" s="740"/>
      <c r="BQ113" s="803">
        <v>2487508</v>
      </c>
      <c r="BR113" s="804"/>
      <c r="BS113" s="804"/>
      <c r="BT113" s="804"/>
      <c r="BU113" s="804"/>
      <c r="BV113" s="804">
        <v>2149932</v>
      </c>
      <c r="BW113" s="804"/>
      <c r="BX113" s="804"/>
      <c r="BY113" s="804"/>
      <c r="BZ113" s="804"/>
      <c r="CA113" s="804">
        <v>1811288</v>
      </c>
      <c r="CB113" s="804"/>
      <c r="CC113" s="804"/>
      <c r="CD113" s="804"/>
      <c r="CE113" s="804"/>
      <c r="CF113" s="862">
        <v>0.4</v>
      </c>
      <c r="CG113" s="863"/>
      <c r="CH113" s="863"/>
      <c r="CI113" s="863"/>
      <c r="CJ113" s="863"/>
      <c r="CK113" s="914"/>
      <c r="CL113" s="808"/>
      <c r="CM113" s="802" t="s">
        <v>440</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441</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350338</v>
      </c>
      <c r="AB114" s="767"/>
      <c r="AC114" s="767"/>
      <c r="AD114" s="767"/>
      <c r="AE114" s="768"/>
      <c r="AF114" s="769">
        <v>347374</v>
      </c>
      <c r="AG114" s="767"/>
      <c r="AH114" s="767"/>
      <c r="AI114" s="767"/>
      <c r="AJ114" s="768"/>
      <c r="AK114" s="769">
        <v>345871</v>
      </c>
      <c r="AL114" s="767"/>
      <c r="AM114" s="767"/>
      <c r="AN114" s="767"/>
      <c r="AO114" s="768"/>
      <c r="AP114" s="811">
        <v>0.1</v>
      </c>
      <c r="AQ114" s="812"/>
      <c r="AR114" s="812"/>
      <c r="AS114" s="812"/>
      <c r="AT114" s="813"/>
      <c r="AU114" s="919"/>
      <c r="AV114" s="920"/>
      <c r="AW114" s="920"/>
      <c r="AX114" s="920"/>
      <c r="AY114" s="920"/>
      <c r="AZ114" s="802" t="s">
        <v>442</v>
      </c>
      <c r="BA114" s="739"/>
      <c r="BB114" s="739"/>
      <c r="BC114" s="739"/>
      <c r="BD114" s="739"/>
      <c r="BE114" s="739"/>
      <c r="BF114" s="739"/>
      <c r="BG114" s="739"/>
      <c r="BH114" s="739"/>
      <c r="BI114" s="739"/>
      <c r="BJ114" s="739"/>
      <c r="BK114" s="739"/>
      <c r="BL114" s="739"/>
      <c r="BM114" s="739"/>
      <c r="BN114" s="739"/>
      <c r="BO114" s="739"/>
      <c r="BP114" s="740"/>
      <c r="BQ114" s="803">
        <v>87241384</v>
      </c>
      <c r="BR114" s="804"/>
      <c r="BS114" s="804"/>
      <c r="BT114" s="804"/>
      <c r="BU114" s="804"/>
      <c r="BV114" s="804">
        <v>88709074</v>
      </c>
      <c r="BW114" s="804"/>
      <c r="BX114" s="804"/>
      <c r="BY114" s="804"/>
      <c r="BZ114" s="804"/>
      <c r="CA114" s="804">
        <v>90901374</v>
      </c>
      <c r="CB114" s="804"/>
      <c r="CC114" s="804"/>
      <c r="CD114" s="804"/>
      <c r="CE114" s="804"/>
      <c r="CF114" s="862">
        <v>21.9</v>
      </c>
      <c r="CG114" s="863"/>
      <c r="CH114" s="863"/>
      <c r="CI114" s="863"/>
      <c r="CJ114" s="863"/>
      <c r="CK114" s="914"/>
      <c r="CL114" s="808"/>
      <c r="CM114" s="802" t="s">
        <v>443</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444</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3910811</v>
      </c>
      <c r="AB115" s="906"/>
      <c r="AC115" s="906"/>
      <c r="AD115" s="906"/>
      <c r="AE115" s="907"/>
      <c r="AF115" s="908">
        <v>3453645</v>
      </c>
      <c r="AG115" s="906"/>
      <c r="AH115" s="906"/>
      <c r="AI115" s="906"/>
      <c r="AJ115" s="907"/>
      <c r="AK115" s="908">
        <v>5362747</v>
      </c>
      <c r="AL115" s="906"/>
      <c r="AM115" s="906"/>
      <c r="AN115" s="906"/>
      <c r="AO115" s="907"/>
      <c r="AP115" s="909">
        <v>1.3</v>
      </c>
      <c r="AQ115" s="910"/>
      <c r="AR115" s="910"/>
      <c r="AS115" s="910"/>
      <c r="AT115" s="911"/>
      <c r="AU115" s="919"/>
      <c r="AV115" s="920"/>
      <c r="AW115" s="920"/>
      <c r="AX115" s="920"/>
      <c r="AY115" s="920"/>
      <c r="AZ115" s="802" t="s">
        <v>445</v>
      </c>
      <c r="BA115" s="739"/>
      <c r="BB115" s="739"/>
      <c r="BC115" s="739"/>
      <c r="BD115" s="739"/>
      <c r="BE115" s="739"/>
      <c r="BF115" s="739"/>
      <c r="BG115" s="739"/>
      <c r="BH115" s="739"/>
      <c r="BI115" s="739"/>
      <c r="BJ115" s="739"/>
      <c r="BK115" s="739"/>
      <c r="BL115" s="739"/>
      <c r="BM115" s="739"/>
      <c r="BN115" s="739"/>
      <c r="BO115" s="739"/>
      <c r="BP115" s="740"/>
      <c r="BQ115" s="803">
        <v>13031149</v>
      </c>
      <c r="BR115" s="804"/>
      <c r="BS115" s="804"/>
      <c r="BT115" s="804"/>
      <c r="BU115" s="804"/>
      <c r="BV115" s="804">
        <v>13357761</v>
      </c>
      <c r="BW115" s="804"/>
      <c r="BX115" s="804"/>
      <c r="BY115" s="804"/>
      <c r="BZ115" s="804"/>
      <c r="CA115" s="804">
        <v>13769007</v>
      </c>
      <c r="CB115" s="804"/>
      <c r="CC115" s="804"/>
      <c r="CD115" s="804"/>
      <c r="CE115" s="804"/>
      <c r="CF115" s="862">
        <v>3.3</v>
      </c>
      <c r="CG115" s="863"/>
      <c r="CH115" s="863"/>
      <c r="CI115" s="863"/>
      <c r="CJ115" s="863"/>
      <c r="CK115" s="914"/>
      <c r="CL115" s="808"/>
      <c r="CM115" s="802" t="s">
        <v>446</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447</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729</v>
      </c>
      <c r="AB116" s="767"/>
      <c r="AC116" s="767"/>
      <c r="AD116" s="767"/>
      <c r="AE116" s="768"/>
      <c r="AF116" s="769">
        <v>763</v>
      </c>
      <c r="AG116" s="767"/>
      <c r="AH116" s="767"/>
      <c r="AI116" s="767"/>
      <c r="AJ116" s="768"/>
      <c r="AK116" s="769">
        <v>13753</v>
      </c>
      <c r="AL116" s="767"/>
      <c r="AM116" s="767"/>
      <c r="AN116" s="767"/>
      <c r="AO116" s="768"/>
      <c r="AP116" s="811">
        <v>0</v>
      </c>
      <c r="AQ116" s="812"/>
      <c r="AR116" s="812"/>
      <c r="AS116" s="812"/>
      <c r="AT116" s="813"/>
      <c r="AU116" s="919"/>
      <c r="AV116" s="920"/>
      <c r="AW116" s="920"/>
      <c r="AX116" s="920"/>
      <c r="AY116" s="920"/>
      <c r="AZ116" s="896" t="s">
        <v>448</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449</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450</v>
      </c>
      <c r="Z117" s="884"/>
      <c r="AA117" s="889">
        <v>123989835</v>
      </c>
      <c r="AB117" s="890"/>
      <c r="AC117" s="890"/>
      <c r="AD117" s="890"/>
      <c r="AE117" s="891"/>
      <c r="AF117" s="892">
        <v>117409276</v>
      </c>
      <c r="AG117" s="890"/>
      <c r="AH117" s="890"/>
      <c r="AI117" s="890"/>
      <c r="AJ117" s="891"/>
      <c r="AK117" s="892">
        <v>116304043</v>
      </c>
      <c r="AL117" s="890"/>
      <c r="AM117" s="890"/>
      <c r="AN117" s="890"/>
      <c r="AO117" s="891"/>
      <c r="AP117" s="893"/>
      <c r="AQ117" s="894"/>
      <c r="AR117" s="894"/>
      <c r="AS117" s="894"/>
      <c r="AT117" s="895"/>
      <c r="AU117" s="919"/>
      <c r="AV117" s="920"/>
      <c r="AW117" s="920"/>
      <c r="AX117" s="920"/>
      <c r="AY117" s="920"/>
      <c r="AZ117" s="850" t="s">
        <v>451</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452</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426</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423</v>
      </c>
      <c r="AB118" s="883"/>
      <c r="AC118" s="883"/>
      <c r="AD118" s="883"/>
      <c r="AE118" s="884"/>
      <c r="AF118" s="885" t="s">
        <v>424</v>
      </c>
      <c r="AG118" s="883"/>
      <c r="AH118" s="883"/>
      <c r="AI118" s="883"/>
      <c r="AJ118" s="884"/>
      <c r="AK118" s="885" t="s">
        <v>294</v>
      </c>
      <c r="AL118" s="883"/>
      <c r="AM118" s="883"/>
      <c r="AN118" s="883"/>
      <c r="AO118" s="884"/>
      <c r="AP118" s="886" t="s">
        <v>425</v>
      </c>
      <c r="AQ118" s="887"/>
      <c r="AR118" s="887"/>
      <c r="AS118" s="887"/>
      <c r="AT118" s="888"/>
      <c r="AU118" s="919"/>
      <c r="AV118" s="920"/>
      <c r="AW118" s="920"/>
      <c r="AX118" s="920"/>
      <c r="AY118" s="920"/>
      <c r="AZ118" s="825" t="s">
        <v>453</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454</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429</v>
      </c>
      <c r="B119" s="806"/>
      <c r="C119" s="847" t="s">
        <v>430</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3288141</v>
      </c>
      <c r="AB119" s="876"/>
      <c r="AC119" s="876"/>
      <c r="AD119" s="876"/>
      <c r="AE119" s="877"/>
      <c r="AF119" s="878">
        <v>2853066</v>
      </c>
      <c r="AG119" s="876"/>
      <c r="AH119" s="876"/>
      <c r="AI119" s="876"/>
      <c r="AJ119" s="877"/>
      <c r="AK119" s="878">
        <v>4806116</v>
      </c>
      <c r="AL119" s="876"/>
      <c r="AM119" s="876"/>
      <c r="AN119" s="876"/>
      <c r="AO119" s="877"/>
      <c r="AP119" s="879">
        <v>1.2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455</v>
      </c>
      <c r="BP119" s="865"/>
      <c r="BQ119" s="866">
        <v>1780729549</v>
      </c>
      <c r="BR119" s="832"/>
      <c r="BS119" s="832"/>
      <c r="BT119" s="832"/>
      <c r="BU119" s="832"/>
      <c r="BV119" s="832">
        <v>1760052942</v>
      </c>
      <c r="BW119" s="832"/>
      <c r="BX119" s="832"/>
      <c r="BY119" s="832"/>
      <c r="BZ119" s="832"/>
      <c r="CA119" s="832">
        <v>1769051696</v>
      </c>
      <c r="CB119" s="832"/>
      <c r="CC119" s="832"/>
      <c r="CD119" s="832"/>
      <c r="CE119" s="832"/>
      <c r="CF119" s="735"/>
      <c r="CG119" s="736"/>
      <c r="CH119" s="736"/>
      <c r="CI119" s="736"/>
      <c r="CJ119" s="821"/>
      <c r="CK119" s="915"/>
      <c r="CL119" s="810"/>
      <c r="CM119" s="825" t="s">
        <v>456</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1623758</v>
      </c>
      <c r="DH119" s="751"/>
      <c r="DI119" s="751"/>
      <c r="DJ119" s="751"/>
      <c r="DK119" s="752"/>
      <c r="DL119" s="753">
        <v>1044294</v>
      </c>
      <c r="DM119" s="751"/>
      <c r="DN119" s="751"/>
      <c r="DO119" s="751"/>
      <c r="DP119" s="752"/>
      <c r="DQ119" s="753">
        <v>501097</v>
      </c>
      <c r="DR119" s="751"/>
      <c r="DS119" s="751"/>
      <c r="DT119" s="751"/>
      <c r="DU119" s="752"/>
      <c r="DV119" s="835">
        <v>0.1</v>
      </c>
      <c r="DW119" s="836"/>
      <c r="DX119" s="836"/>
      <c r="DY119" s="836"/>
      <c r="DZ119" s="837"/>
    </row>
    <row r="120" spans="1:130" s="212" customFormat="1" ht="26.25" customHeight="1" x14ac:dyDescent="0.2">
      <c r="A120" s="807"/>
      <c r="B120" s="808"/>
      <c r="C120" s="802" t="s">
        <v>433</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v>334538</v>
      </c>
      <c r="AB120" s="767"/>
      <c r="AC120" s="767"/>
      <c r="AD120" s="767"/>
      <c r="AE120" s="768"/>
      <c r="AF120" s="769">
        <v>314780</v>
      </c>
      <c r="AG120" s="767"/>
      <c r="AH120" s="767"/>
      <c r="AI120" s="767"/>
      <c r="AJ120" s="768"/>
      <c r="AK120" s="769">
        <v>273086</v>
      </c>
      <c r="AL120" s="767"/>
      <c r="AM120" s="767"/>
      <c r="AN120" s="767"/>
      <c r="AO120" s="768"/>
      <c r="AP120" s="811">
        <v>0.1</v>
      </c>
      <c r="AQ120" s="812"/>
      <c r="AR120" s="812"/>
      <c r="AS120" s="812"/>
      <c r="AT120" s="813"/>
      <c r="AU120" s="867" t="s">
        <v>457</v>
      </c>
      <c r="AV120" s="868"/>
      <c r="AW120" s="868"/>
      <c r="AX120" s="868"/>
      <c r="AY120" s="869"/>
      <c r="AZ120" s="847" t="s">
        <v>458</v>
      </c>
      <c r="BA120" s="795"/>
      <c r="BB120" s="795"/>
      <c r="BC120" s="795"/>
      <c r="BD120" s="795"/>
      <c r="BE120" s="795"/>
      <c r="BF120" s="795"/>
      <c r="BG120" s="795"/>
      <c r="BH120" s="795"/>
      <c r="BI120" s="795"/>
      <c r="BJ120" s="795"/>
      <c r="BK120" s="795"/>
      <c r="BL120" s="795"/>
      <c r="BM120" s="795"/>
      <c r="BN120" s="795"/>
      <c r="BO120" s="795"/>
      <c r="BP120" s="796"/>
      <c r="BQ120" s="848">
        <v>378562531</v>
      </c>
      <c r="BR120" s="829"/>
      <c r="BS120" s="829"/>
      <c r="BT120" s="829"/>
      <c r="BU120" s="829"/>
      <c r="BV120" s="829">
        <v>403392853</v>
      </c>
      <c r="BW120" s="829"/>
      <c r="BX120" s="829"/>
      <c r="BY120" s="829"/>
      <c r="BZ120" s="829"/>
      <c r="CA120" s="829">
        <v>423559784</v>
      </c>
      <c r="CB120" s="829"/>
      <c r="CC120" s="829"/>
      <c r="CD120" s="829"/>
      <c r="CE120" s="829"/>
      <c r="CF120" s="853">
        <v>102.1</v>
      </c>
      <c r="CG120" s="854"/>
      <c r="CH120" s="854"/>
      <c r="CI120" s="854"/>
      <c r="CJ120" s="854"/>
      <c r="CK120" s="855" t="s">
        <v>459</v>
      </c>
      <c r="CL120" s="839"/>
      <c r="CM120" s="839"/>
      <c r="CN120" s="839"/>
      <c r="CO120" s="840"/>
      <c r="CP120" s="859" t="s">
        <v>399</v>
      </c>
      <c r="CQ120" s="860"/>
      <c r="CR120" s="860"/>
      <c r="CS120" s="860"/>
      <c r="CT120" s="860"/>
      <c r="CU120" s="860"/>
      <c r="CV120" s="860"/>
      <c r="CW120" s="860"/>
      <c r="CX120" s="860"/>
      <c r="CY120" s="860"/>
      <c r="CZ120" s="860"/>
      <c r="DA120" s="860"/>
      <c r="DB120" s="860"/>
      <c r="DC120" s="860"/>
      <c r="DD120" s="860"/>
      <c r="DE120" s="860"/>
      <c r="DF120" s="861"/>
      <c r="DG120" s="848">
        <v>194753091</v>
      </c>
      <c r="DH120" s="829"/>
      <c r="DI120" s="829"/>
      <c r="DJ120" s="829"/>
      <c r="DK120" s="829"/>
      <c r="DL120" s="829">
        <v>196040177</v>
      </c>
      <c r="DM120" s="829"/>
      <c r="DN120" s="829"/>
      <c r="DO120" s="829"/>
      <c r="DP120" s="829"/>
      <c r="DQ120" s="829">
        <v>198358947</v>
      </c>
      <c r="DR120" s="829"/>
      <c r="DS120" s="829"/>
      <c r="DT120" s="829"/>
      <c r="DU120" s="829"/>
      <c r="DV120" s="830">
        <v>47.8</v>
      </c>
      <c r="DW120" s="830"/>
      <c r="DX120" s="830"/>
      <c r="DY120" s="830"/>
      <c r="DZ120" s="831"/>
    </row>
    <row r="121" spans="1:130" s="212" customFormat="1" ht="26.25" customHeight="1" x14ac:dyDescent="0.2">
      <c r="A121" s="807"/>
      <c r="B121" s="808"/>
      <c r="C121" s="850" t="s">
        <v>460</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461</v>
      </c>
      <c r="BA121" s="739"/>
      <c r="BB121" s="739"/>
      <c r="BC121" s="739"/>
      <c r="BD121" s="739"/>
      <c r="BE121" s="739"/>
      <c r="BF121" s="739"/>
      <c r="BG121" s="739"/>
      <c r="BH121" s="739"/>
      <c r="BI121" s="739"/>
      <c r="BJ121" s="739"/>
      <c r="BK121" s="739"/>
      <c r="BL121" s="739"/>
      <c r="BM121" s="739"/>
      <c r="BN121" s="739"/>
      <c r="BO121" s="739"/>
      <c r="BP121" s="740"/>
      <c r="BQ121" s="803">
        <v>284406464</v>
      </c>
      <c r="BR121" s="804"/>
      <c r="BS121" s="804"/>
      <c r="BT121" s="804"/>
      <c r="BU121" s="804"/>
      <c r="BV121" s="804">
        <v>280877703</v>
      </c>
      <c r="BW121" s="804"/>
      <c r="BX121" s="804"/>
      <c r="BY121" s="804"/>
      <c r="BZ121" s="804"/>
      <c r="CA121" s="804">
        <v>324551245</v>
      </c>
      <c r="CB121" s="804"/>
      <c r="CC121" s="804"/>
      <c r="CD121" s="804"/>
      <c r="CE121" s="804"/>
      <c r="CF121" s="862">
        <v>78.3</v>
      </c>
      <c r="CG121" s="863"/>
      <c r="CH121" s="863"/>
      <c r="CI121" s="863"/>
      <c r="CJ121" s="863"/>
      <c r="CK121" s="856"/>
      <c r="CL121" s="842"/>
      <c r="CM121" s="842"/>
      <c r="CN121" s="842"/>
      <c r="CO121" s="843"/>
      <c r="CP121" s="822" t="s">
        <v>402</v>
      </c>
      <c r="CQ121" s="823"/>
      <c r="CR121" s="823"/>
      <c r="CS121" s="823"/>
      <c r="CT121" s="823"/>
      <c r="CU121" s="823"/>
      <c r="CV121" s="823"/>
      <c r="CW121" s="823"/>
      <c r="CX121" s="823"/>
      <c r="CY121" s="823"/>
      <c r="CZ121" s="823"/>
      <c r="DA121" s="823"/>
      <c r="DB121" s="823"/>
      <c r="DC121" s="823"/>
      <c r="DD121" s="823"/>
      <c r="DE121" s="823"/>
      <c r="DF121" s="824"/>
      <c r="DG121" s="803">
        <v>51498126</v>
      </c>
      <c r="DH121" s="804"/>
      <c r="DI121" s="804"/>
      <c r="DJ121" s="804"/>
      <c r="DK121" s="804"/>
      <c r="DL121" s="804">
        <v>52144139</v>
      </c>
      <c r="DM121" s="804"/>
      <c r="DN121" s="804"/>
      <c r="DO121" s="804"/>
      <c r="DP121" s="804"/>
      <c r="DQ121" s="804">
        <v>49476994</v>
      </c>
      <c r="DR121" s="804"/>
      <c r="DS121" s="804"/>
      <c r="DT121" s="804"/>
      <c r="DU121" s="804"/>
      <c r="DV121" s="781">
        <v>11.9</v>
      </c>
      <c r="DW121" s="781"/>
      <c r="DX121" s="781"/>
      <c r="DY121" s="781"/>
      <c r="DZ121" s="782"/>
    </row>
    <row r="122" spans="1:130" s="212" customFormat="1" ht="26.25" customHeight="1" x14ac:dyDescent="0.2">
      <c r="A122" s="807"/>
      <c r="B122" s="808"/>
      <c r="C122" s="802" t="s">
        <v>443</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462</v>
      </c>
      <c r="BA122" s="826"/>
      <c r="BB122" s="826"/>
      <c r="BC122" s="826"/>
      <c r="BD122" s="826"/>
      <c r="BE122" s="826"/>
      <c r="BF122" s="826"/>
      <c r="BG122" s="826"/>
      <c r="BH122" s="826"/>
      <c r="BI122" s="826"/>
      <c r="BJ122" s="826"/>
      <c r="BK122" s="826"/>
      <c r="BL122" s="826"/>
      <c r="BM122" s="826"/>
      <c r="BN122" s="826"/>
      <c r="BO122" s="826"/>
      <c r="BP122" s="827"/>
      <c r="BQ122" s="866">
        <v>832371232</v>
      </c>
      <c r="BR122" s="832"/>
      <c r="BS122" s="832"/>
      <c r="BT122" s="832"/>
      <c r="BU122" s="832"/>
      <c r="BV122" s="832">
        <v>810666462</v>
      </c>
      <c r="BW122" s="832"/>
      <c r="BX122" s="832"/>
      <c r="BY122" s="832"/>
      <c r="BZ122" s="832"/>
      <c r="CA122" s="832">
        <v>777006835</v>
      </c>
      <c r="CB122" s="832"/>
      <c r="CC122" s="832"/>
      <c r="CD122" s="832"/>
      <c r="CE122" s="832"/>
      <c r="CF122" s="833">
        <v>187.4</v>
      </c>
      <c r="CG122" s="834"/>
      <c r="CH122" s="834"/>
      <c r="CI122" s="834"/>
      <c r="CJ122" s="834"/>
      <c r="CK122" s="856"/>
      <c r="CL122" s="842"/>
      <c r="CM122" s="842"/>
      <c r="CN122" s="842"/>
      <c r="CO122" s="843"/>
      <c r="CP122" s="822" t="s">
        <v>406</v>
      </c>
      <c r="CQ122" s="823"/>
      <c r="CR122" s="823"/>
      <c r="CS122" s="823"/>
      <c r="CT122" s="823"/>
      <c r="CU122" s="823"/>
      <c r="CV122" s="823"/>
      <c r="CW122" s="823"/>
      <c r="CX122" s="823"/>
      <c r="CY122" s="823"/>
      <c r="CZ122" s="823"/>
      <c r="DA122" s="823"/>
      <c r="DB122" s="823"/>
      <c r="DC122" s="823"/>
      <c r="DD122" s="823"/>
      <c r="DE122" s="823"/>
      <c r="DF122" s="824"/>
      <c r="DG122" s="803">
        <v>10125166</v>
      </c>
      <c r="DH122" s="804"/>
      <c r="DI122" s="804"/>
      <c r="DJ122" s="804"/>
      <c r="DK122" s="804"/>
      <c r="DL122" s="804">
        <v>9553758</v>
      </c>
      <c r="DM122" s="804"/>
      <c r="DN122" s="804"/>
      <c r="DO122" s="804"/>
      <c r="DP122" s="804"/>
      <c r="DQ122" s="804">
        <v>9285694</v>
      </c>
      <c r="DR122" s="804"/>
      <c r="DS122" s="804"/>
      <c r="DT122" s="804"/>
      <c r="DU122" s="804"/>
      <c r="DV122" s="781">
        <v>2.2000000000000002</v>
      </c>
      <c r="DW122" s="781"/>
      <c r="DX122" s="781"/>
      <c r="DY122" s="781"/>
      <c r="DZ122" s="782"/>
    </row>
    <row r="123" spans="1:130" s="212" customFormat="1" ht="26.25" customHeight="1" x14ac:dyDescent="0.2">
      <c r="A123" s="807"/>
      <c r="B123" s="808"/>
      <c r="C123" s="802" t="s">
        <v>449</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463</v>
      </c>
      <c r="BP123" s="865"/>
      <c r="BQ123" s="819">
        <v>1495340227</v>
      </c>
      <c r="BR123" s="820"/>
      <c r="BS123" s="820"/>
      <c r="BT123" s="820"/>
      <c r="BU123" s="820"/>
      <c r="BV123" s="820">
        <v>1494937018</v>
      </c>
      <c r="BW123" s="820"/>
      <c r="BX123" s="820"/>
      <c r="BY123" s="820"/>
      <c r="BZ123" s="820"/>
      <c r="CA123" s="820">
        <v>1525117864</v>
      </c>
      <c r="CB123" s="820"/>
      <c r="CC123" s="820"/>
      <c r="CD123" s="820"/>
      <c r="CE123" s="820"/>
      <c r="CF123" s="735"/>
      <c r="CG123" s="736"/>
      <c r="CH123" s="736"/>
      <c r="CI123" s="736"/>
      <c r="CJ123" s="821"/>
      <c r="CK123" s="856"/>
      <c r="CL123" s="842"/>
      <c r="CM123" s="842"/>
      <c r="CN123" s="842"/>
      <c r="CO123" s="843"/>
      <c r="CP123" s="822" t="s">
        <v>400</v>
      </c>
      <c r="CQ123" s="823"/>
      <c r="CR123" s="823"/>
      <c r="CS123" s="823"/>
      <c r="CT123" s="823"/>
      <c r="CU123" s="823"/>
      <c r="CV123" s="823"/>
      <c r="CW123" s="823"/>
      <c r="CX123" s="823"/>
      <c r="CY123" s="823"/>
      <c r="CZ123" s="823"/>
      <c r="DA123" s="823"/>
      <c r="DB123" s="823"/>
      <c r="DC123" s="823"/>
      <c r="DD123" s="823"/>
      <c r="DE123" s="823"/>
      <c r="DF123" s="824"/>
      <c r="DG123" s="766">
        <v>1467707</v>
      </c>
      <c r="DH123" s="767"/>
      <c r="DI123" s="767"/>
      <c r="DJ123" s="767"/>
      <c r="DK123" s="768"/>
      <c r="DL123" s="769">
        <v>1360020</v>
      </c>
      <c r="DM123" s="767"/>
      <c r="DN123" s="767"/>
      <c r="DO123" s="767"/>
      <c r="DP123" s="768"/>
      <c r="DQ123" s="769">
        <v>1564212</v>
      </c>
      <c r="DR123" s="767"/>
      <c r="DS123" s="767"/>
      <c r="DT123" s="767"/>
      <c r="DU123" s="768"/>
      <c r="DV123" s="811">
        <v>0.4</v>
      </c>
      <c r="DW123" s="812"/>
      <c r="DX123" s="812"/>
      <c r="DY123" s="812"/>
      <c r="DZ123" s="813"/>
    </row>
    <row r="124" spans="1:130" s="212" customFormat="1" ht="26.25" customHeight="1" thickBot="1" x14ac:dyDescent="0.25">
      <c r="A124" s="807"/>
      <c r="B124" s="808"/>
      <c r="C124" s="802" t="s">
        <v>452</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464</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74.3</v>
      </c>
      <c r="BR124" s="818"/>
      <c r="BS124" s="818"/>
      <c r="BT124" s="818"/>
      <c r="BU124" s="818"/>
      <c r="BV124" s="818">
        <v>66.900000000000006</v>
      </c>
      <c r="BW124" s="818"/>
      <c r="BX124" s="818"/>
      <c r="BY124" s="818"/>
      <c r="BZ124" s="818"/>
      <c r="CA124" s="818">
        <v>58.8</v>
      </c>
      <c r="CB124" s="818"/>
      <c r="CC124" s="818"/>
      <c r="CD124" s="818"/>
      <c r="CE124" s="818"/>
      <c r="CF124" s="713"/>
      <c r="CG124" s="714"/>
      <c r="CH124" s="714"/>
      <c r="CI124" s="714"/>
      <c r="CJ124" s="849"/>
      <c r="CK124" s="857"/>
      <c r="CL124" s="857"/>
      <c r="CM124" s="857"/>
      <c r="CN124" s="857"/>
      <c r="CO124" s="858"/>
      <c r="CP124" s="822" t="s">
        <v>465</v>
      </c>
      <c r="CQ124" s="823"/>
      <c r="CR124" s="823"/>
      <c r="CS124" s="823"/>
      <c r="CT124" s="823"/>
      <c r="CU124" s="823"/>
      <c r="CV124" s="823"/>
      <c r="CW124" s="823"/>
      <c r="CX124" s="823"/>
      <c r="CY124" s="823"/>
      <c r="CZ124" s="823"/>
      <c r="DA124" s="823"/>
      <c r="DB124" s="823"/>
      <c r="DC124" s="823"/>
      <c r="DD124" s="823"/>
      <c r="DE124" s="823"/>
      <c r="DF124" s="824"/>
      <c r="DG124" s="750">
        <v>1630878</v>
      </c>
      <c r="DH124" s="751"/>
      <c r="DI124" s="751"/>
      <c r="DJ124" s="751"/>
      <c r="DK124" s="752"/>
      <c r="DL124" s="753">
        <v>1333522</v>
      </c>
      <c r="DM124" s="751"/>
      <c r="DN124" s="751"/>
      <c r="DO124" s="751"/>
      <c r="DP124" s="752"/>
      <c r="DQ124" s="753">
        <v>1084773</v>
      </c>
      <c r="DR124" s="751"/>
      <c r="DS124" s="751"/>
      <c r="DT124" s="751"/>
      <c r="DU124" s="752"/>
      <c r="DV124" s="835">
        <v>0.3</v>
      </c>
      <c r="DW124" s="836"/>
      <c r="DX124" s="836"/>
      <c r="DY124" s="836"/>
      <c r="DZ124" s="837"/>
    </row>
    <row r="125" spans="1:130" s="212" customFormat="1" ht="26.25" customHeight="1" x14ac:dyDescent="0.2">
      <c r="A125" s="807"/>
      <c r="B125" s="808"/>
      <c r="C125" s="802" t="s">
        <v>454</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466</v>
      </c>
      <c r="CL125" s="839"/>
      <c r="CM125" s="839"/>
      <c r="CN125" s="839"/>
      <c r="CO125" s="840"/>
      <c r="CP125" s="847" t="s">
        <v>467</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456</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288132</v>
      </c>
      <c r="AB126" s="767"/>
      <c r="AC126" s="767"/>
      <c r="AD126" s="767"/>
      <c r="AE126" s="768"/>
      <c r="AF126" s="769">
        <v>285799</v>
      </c>
      <c r="AG126" s="767"/>
      <c r="AH126" s="767"/>
      <c r="AI126" s="767"/>
      <c r="AJ126" s="768"/>
      <c r="AK126" s="769">
        <v>283545</v>
      </c>
      <c r="AL126" s="767"/>
      <c r="AM126" s="767"/>
      <c r="AN126" s="767"/>
      <c r="AO126" s="768"/>
      <c r="AP126" s="811">
        <v>0.1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468</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469</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470</v>
      </c>
      <c r="AY127" s="799"/>
      <c r="AZ127" s="799"/>
      <c r="BA127" s="799"/>
      <c r="BB127" s="799"/>
      <c r="BC127" s="799"/>
      <c r="BD127" s="799"/>
      <c r="BE127" s="800"/>
      <c r="BF127" s="798" t="s">
        <v>471</v>
      </c>
      <c r="BG127" s="799"/>
      <c r="BH127" s="799"/>
      <c r="BI127" s="799"/>
      <c r="BJ127" s="799"/>
      <c r="BK127" s="799"/>
      <c r="BL127" s="800"/>
      <c r="BM127" s="798" t="s">
        <v>472</v>
      </c>
      <c r="BN127" s="799"/>
      <c r="BO127" s="799"/>
      <c r="BP127" s="799"/>
      <c r="BQ127" s="799"/>
      <c r="BR127" s="799"/>
      <c r="BS127" s="800"/>
      <c r="BT127" s="798" t="s">
        <v>473</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474</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475</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476</v>
      </c>
      <c r="X128" s="785"/>
      <c r="Y128" s="785"/>
      <c r="Z128" s="786"/>
      <c r="AA128" s="787">
        <v>34457197</v>
      </c>
      <c r="AB128" s="788"/>
      <c r="AC128" s="788"/>
      <c r="AD128" s="788"/>
      <c r="AE128" s="789"/>
      <c r="AF128" s="790">
        <v>28524467</v>
      </c>
      <c r="AG128" s="788"/>
      <c r="AH128" s="788"/>
      <c r="AI128" s="788"/>
      <c r="AJ128" s="789"/>
      <c r="AK128" s="790">
        <v>31116700</v>
      </c>
      <c r="AL128" s="788"/>
      <c r="AM128" s="788"/>
      <c r="AN128" s="788"/>
      <c r="AO128" s="789"/>
      <c r="AP128" s="791"/>
      <c r="AQ128" s="792"/>
      <c r="AR128" s="792"/>
      <c r="AS128" s="792"/>
      <c r="AT128" s="793"/>
      <c r="AU128" s="214"/>
      <c r="AV128" s="214"/>
      <c r="AW128" s="214"/>
      <c r="AX128" s="794" t="s">
        <v>477</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478</v>
      </c>
      <c r="CQ128" s="717"/>
      <c r="CR128" s="717"/>
      <c r="CS128" s="717"/>
      <c r="CT128" s="717"/>
      <c r="CU128" s="717"/>
      <c r="CV128" s="717"/>
      <c r="CW128" s="717"/>
      <c r="CX128" s="717"/>
      <c r="CY128" s="717"/>
      <c r="CZ128" s="717"/>
      <c r="DA128" s="717"/>
      <c r="DB128" s="717"/>
      <c r="DC128" s="717"/>
      <c r="DD128" s="717"/>
      <c r="DE128" s="717"/>
      <c r="DF128" s="718"/>
      <c r="DG128" s="777">
        <v>13031149</v>
      </c>
      <c r="DH128" s="778"/>
      <c r="DI128" s="778"/>
      <c r="DJ128" s="778"/>
      <c r="DK128" s="778"/>
      <c r="DL128" s="778">
        <v>13357761</v>
      </c>
      <c r="DM128" s="778"/>
      <c r="DN128" s="778"/>
      <c r="DO128" s="778"/>
      <c r="DP128" s="778"/>
      <c r="DQ128" s="778">
        <v>13769007</v>
      </c>
      <c r="DR128" s="778"/>
      <c r="DS128" s="778"/>
      <c r="DT128" s="778"/>
      <c r="DU128" s="778"/>
      <c r="DV128" s="779">
        <v>3.3</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479</v>
      </c>
      <c r="X129" s="764"/>
      <c r="Y129" s="764"/>
      <c r="Z129" s="765"/>
      <c r="AA129" s="766">
        <v>442104112</v>
      </c>
      <c r="AB129" s="767"/>
      <c r="AC129" s="767"/>
      <c r="AD129" s="767"/>
      <c r="AE129" s="768"/>
      <c r="AF129" s="769">
        <v>453616210</v>
      </c>
      <c r="AG129" s="767"/>
      <c r="AH129" s="767"/>
      <c r="AI129" s="767"/>
      <c r="AJ129" s="768"/>
      <c r="AK129" s="769">
        <v>470514285</v>
      </c>
      <c r="AL129" s="767"/>
      <c r="AM129" s="767"/>
      <c r="AN129" s="767"/>
      <c r="AO129" s="768"/>
      <c r="AP129" s="770"/>
      <c r="AQ129" s="771"/>
      <c r="AR129" s="771"/>
      <c r="AS129" s="771"/>
      <c r="AT129" s="772"/>
      <c r="AU129" s="215"/>
      <c r="AV129" s="215"/>
      <c r="AW129" s="215"/>
      <c r="AX129" s="738" t="s">
        <v>480</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481</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482</v>
      </c>
      <c r="X130" s="764"/>
      <c r="Y130" s="764"/>
      <c r="Z130" s="765"/>
      <c r="AA130" s="766">
        <v>58000291</v>
      </c>
      <c r="AB130" s="767"/>
      <c r="AC130" s="767"/>
      <c r="AD130" s="767"/>
      <c r="AE130" s="768"/>
      <c r="AF130" s="769">
        <v>57609318</v>
      </c>
      <c r="AG130" s="767"/>
      <c r="AH130" s="767"/>
      <c r="AI130" s="767"/>
      <c r="AJ130" s="768"/>
      <c r="AK130" s="769">
        <v>55797641</v>
      </c>
      <c r="AL130" s="767"/>
      <c r="AM130" s="767"/>
      <c r="AN130" s="767"/>
      <c r="AO130" s="768"/>
      <c r="AP130" s="770"/>
      <c r="AQ130" s="771"/>
      <c r="AR130" s="771"/>
      <c r="AS130" s="771"/>
      <c r="AT130" s="772"/>
      <c r="AU130" s="215"/>
      <c r="AV130" s="215"/>
      <c r="AW130" s="215"/>
      <c r="AX130" s="738" t="s">
        <v>483</v>
      </c>
      <c r="AY130" s="739"/>
      <c r="AZ130" s="739"/>
      <c r="BA130" s="739"/>
      <c r="BB130" s="739"/>
      <c r="BC130" s="739"/>
      <c r="BD130" s="739"/>
      <c r="BE130" s="740"/>
      <c r="BF130" s="741">
        <v>7.7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484</v>
      </c>
      <c r="X131" s="748"/>
      <c r="Y131" s="748"/>
      <c r="Z131" s="749"/>
      <c r="AA131" s="750">
        <v>384103821</v>
      </c>
      <c r="AB131" s="751"/>
      <c r="AC131" s="751"/>
      <c r="AD131" s="751"/>
      <c r="AE131" s="752"/>
      <c r="AF131" s="753">
        <v>396006892</v>
      </c>
      <c r="AG131" s="751"/>
      <c r="AH131" s="751"/>
      <c r="AI131" s="751"/>
      <c r="AJ131" s="752"/>
      <c r="AK131" s="753">
        <v>414716644</v>
      </c>
      <c r="AL131" s="751"/>
      <c r="AM131" s="751"/>
      <c r="AN131" s="751"/>
      <c r="AO131" s="752"/>
      <c r="AP131" s="754"/>
      <c r="AQ131" s="755"/>
      <c r="AR131" s="755"/>
      <c r="AS131" s="755"/>
      <c r="AT131" s="756"/>
      <c r="AU131" s="215"/>
      <c r="AV131" s="215"/>
      <c r="AW131" s="215"/>
      <c r="AX131" s="716" t="s">
        <v>485</v>
      </c>
      <c r="AY131" s="717"/>
      <c r="AZ131" s="717"/>
      <c r="BA131" s="717"/>
      <c r="BB131" s="717"/>
      <c r="BC131" s="717"/>
      <c r="BD131" s="717"/>
      <c r="BE131" s="718"/>
      <c r="BF131" s="719">
        <v>58.8</v>
      </c>
      <c r="BG131" s="720"/>
      <c r="BH131" s="720"/>
      <c r="BI131" s="720"/>
      <c r="BJ131" s="720"/>
      <c r="BK131" s="720"/>
      <c r="BL131" s="721"/>
      <c r="BM131" s="719">
        <v>400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486</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487</v>
      </c>
      <c r="W132" s="729"/>
      <c r="X132" s="729"/>
      <c r="Y132" s="729"/>
      <c r="Z132" s="730"/>
      <c r="AA132" s="731">
        <v>8.2093291649999998</v>
      </c>
      <c r="AB132" s="732"/>
      <c r="AC132" s="732"/>
      <c r="AD132" s="732"/>
      <c r="AE132" s="733"/>
      <c r="AF132" s="734">
        <v>7.8977138099999999</v>
      </c>
      <c r="AG132" s="732"/>
      <c r="AH132" s="732"/>
      <c r="AI132" s="732"/>
      <c r="AJ132" s="733"/>
      <c r="AK132" s="734">
        <v>7.0866945960000001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488</v>
      </c>
      <c r="W133" s="708"/>
      <c r="X133" s="708"/>
      <c r="Y133" s="708"/>
      <c r="Z133" s="709"/>
      <c r="AA133" s="710">
        <v>8.4</v>
      </c>
      <c r="AB133" s="711"/>
      <c r="AC133" s="711"/>
      <c r="AD133" s="711"/>
      <c r="AE133" s="712"/>
      <c r="AF133" s="710">
        <v>8</v>
      </c>
      <c r="AG133" s="711"/>
      <c r="AH133" s="711"/>
      <c r="AI133" s="711"/>
      <c r="AJ133" s="712"/>
      <c r="AK133" s="710">
        <v>7.7</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cQ9tALFCWVa+jC/bzsMZGnOMjaG3FeQ0EH5VRLunZqe2mkPjpkM5Uu6+ciYZOtTJ6n5tz8UkYoKRpXbbOKDOJw==" saltValue="nrxRZI0RjigxhYwIEbvDs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52" zoomScaleNormal="85" zoomScaleSheetLayoutView="100" workbookViewId="0">
      <selection activeCell="BD76" sqref="BD76"/>
    </sheetView>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489</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gmEy5uzX5G3s0LxWCYOPeJY4eUXhdsNtUly/kXVMGo/9gn3MsjUgj8u54eV8TGnoPLggXm61GivR3QvEy4EAsw==" saltValue="CGz7/npwGZ2ghCGALzjLx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rGsmI5YDjijhN3/8OixgOEG9me+WBE1YYglPcREo3SXCCyFa1zd27CPn47dFuPI6hB2fAhquJfnakNZP5Bd4+g==" saltValue="rq1X75neG0kFtso2S48Pa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490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491</v>
      </c>
      <c r="AL6" s="248"/>
      <c r="AM6" s="248"/>
      <c r="AN6" s="248"/>
    </row>
    <row r="7" spans="1:46" ht="13.5" customHeight="1" x14ac:dyDescent="0.2">
      <c r="A7" s="247"/>
      <c r="AK7" s="250"/>
      <c r="AL7" s="251"/>
      <c r="AM7" s="251"/>
      <c r="AN7" s="252"/>
      <c r="AO7" s="1106" t="s">
        <v>492</v>
      </c>
      <c r="AP7" s="253"/>
      <c r="AQ7" s="254" t="s">
        <v>493</v>
      </c>
      <c r="AR7" s="255"/>
    </row>
    <row r="8" spans="1:46" ht="13" x14ac:dyDescent="0.2">
      <c r="A8" s="247"/>
      <c r="AK8" s="256"/>
      <c r="AL8" s="257"/>
      <c r="AM8" s="257"/>
      <c r="AN8" s="258"/>
      <c r="AO8" s="1107"/>
      <c r="AP8" s="259" t="s">
        <v>494</v>
      </c>
      <c r="AQ8" s="260" t="s">
        <v>495</v>
      </c>
      <c r="AR8" s="261" t="s">
        <v>496</v>
      </c>
    </row>
    <row r="9" spans="1:46" ht="13" x14ac:dyDescent="0.2">
      <c r="A9" s="247"/>
      <c r="AK9" s="1118" t="s">
        <v>497</v>
      </c>
      <c r="AL9" s="1119"/>
      <c r="AM9" s="1119"/>
      <c r="AN9" s="1120"/>
      <c r="AO9" s="262">
        <v>158243583</v>
      </c>
      <c r="AP9" s="262">
        <v>98402</v>
      </c>
      <c r="AQ9" s="263">
        <v>112291</v>
      </c>
      <c r="AR9" s="264">
        <v>-12.4</v>
      </c>
    </row>
    <row r="10" spans="1:46" ht="13.5" customHeight="1" x14ac:dyDescent="0.2">
      <c r="A10" s="247"/>
      <c r="AK10" s="1118" t="s">
        <v>498</v>
      </c>
      <c r="AL10" s="1119"/>
      <c r="AM10" s="1119"/>
      <c r="AN10" s="1120"/>
      <c r="AO10" s="265">
        <v>42271</v>
      </c>
      <c r="AP10" s="265">
        <v>26</v>
      </c>
      <c r="AQ10" s="266">
        <v>121</v>
      </c>
      <c r="AR10" s="267">
        <v>-78.5</v>
      </c>
    </row>
    <row r="11" spans="1:46" ht="13.5" customHeight="1" x14ac:dyDescent="0.2">
      <c r="A11" s="247"/>
      <c r="AK11" s="1118" t="s">
        <v>499</v>
      </c>
      <c r="AL11" s="1119"/>
      <c r="AM11" s="1119"/>
      <c r="AN11" s="1120"/>
      <c r="AO11" s="265">
        <v>4601700</v>
      </c>
      <c r="AP11" s="265">
        <v>2862</v>
      </c>
      <c r="AQ11" s="266">
        <v>1235</v>
      </c>
      <c r="AR11" s="267">
        <v>131.69999999999999</v>
      </c>
    </row>
    <row r="12" spans="1:46" ht="13.5" customHeight="1" x14ac:dyDescent="0.2">
      <c r="A12" s="247"/>
      <c r="AK12" s="1118" t="s">
        <v>500</v>
      </c>
      <c r="AL12" s="1119"/>
      <c r="AM12" s="1119"/>
      <c r="AN12" s="1120"/>
      <c r="AO12" s="265">
        <v>53881</v>
      </c>
      <c r="AP12" s="265">
        <v>34</v>
      </c>
      <c r="AQ12" s="266">
        <v>3</v>
      </c>
      <c r="AR12" s="267">
        <v>1033.3</v>
      </c>
    </row>
    <row r="13" spans="1:46" ht="13.5" customHeight="1" x14ac:dyDescent="0.2">
      <c r="A13" s="247"/>
      <c r="AK13" s="1118" t="s">
        <v>501</v>
      </c>
      <c r="AL13" s="1119"/>
      <c r="AM13" s="1119"/>
      <c r="AN13" s="1120"/>
      <c r="AO13" s="265">
        <v>584936</v>
      </c>
      <c r="AP13" s="265">
        <v>364</v>
      </c>
      <c r="AQ13" s="266">
        <v>2021</v>
      </c>
      <c r="AR13" s="267">
        <v>-82</v>
      </c>
    </row>
    <row r="14" spans="1:46" ht="13.5" customHeight="1" x14ac:dyDescent="0.2">
      <c r="A14" s="247"/>
      <c r="AK14" s="1118" t="s">
        <v>502</v>
      </c>
      <c r="AL14" s="1119"/>
      <c r="AM14" s="1119"/>
      <c r="AN14" s="1120"/>
      <c r="AO14" s="265">
        <v>3865996</v>
      </c>
      <c r="AP14" s="265">
        <v>2404</v>
      </c>
      <c r="AQ14" s="266">
        <v>1404</v>
      </c>
      <c r="AR14" s="267">
        <v>71.2</v>
      </c>
    </row>
    <row r="15" spans="1:46" ht="13.5" customHeight="1" x14ac:dyDescent="0.2">
      <c r="A15" s="247"/>
      <c r="AK15" s="1121" t="s">
        <v>503</v>
      </c>
      <c r="AL15" s="1122"/>
      <c r="AM15" s="1122"/>
      <c r="AN15" s="1123"/>
      <c r="AO15" s="265">
        <v>-9367333</v>
      </c>
      <c r="AP15" s="265">
        <v>-5825</v>
      </c>
      <c r="AQ15" s="266">
        <v>-7200</v>
      </c>
      <c r="AR15" s="267">
        <v>-19.100000000000001</v>
      </c>
    </row>
    <row r="16" spans="1:46" ht="13" x14ac:dyDescent="0.2">
      <c r="A16" s="247"/>
      <c r="AK16" s="1121" t="s">
        <v>177</v>
      </c>
      <c r="AL16" s="1122"/>
      <c r="AM16" s="1122"/>
      <c r="AN16" s="1123"/>
      <c r="AO16" s="265">
        <v>158025034</v>
      </c>
      <c r="AP16" s="265">
        <v>98266</v>
      </c>
      <c r="AQ16" s="266">
        <v>109874</v>
      </c>
      <c r="AR16" s="267">
        <v>-10.6</v>
      </c>
    </row>
    <row r="17" spans="1:46" ht="13" x14ac:dyDescent="0.2">
      <c r="A17" s="247"/>
    </row>
    <row r="18" spans="1:46" ht="13" x14ac:dyDescent="0.2">
      <c r="A18" s="247"/>
      <c r="AQ18" s="268"/>
      <c r="AR18" s="268"/>
    </row>
    <row r="19" spans="1:46" ht="13" x14ac:dyDescent="0.2">
      <c r="A19" s="247"/>
      <c r="AK19" s="243" t="s">
        <v>504</v>
      </c>
    </row>
    <row r="20" spans="1:46" ht="13" x14ac:dyDescent="0.2">
      <c r="A20" s="247"/>
      <c r="AK20" s="269"/>
      <c r="AL20" s="270"/>
      <c r="AM20" s="270"/>
      <c r="AN20" s="271"/>
      <c r="AO20" s="272" t="s">
        <v>505</v>
      </c>
      <c r="AP20" s="273" t="s">
        <v>506</v>
      </c>
      <c r="AQ20" s="274" t="s">
        <v>507</v>
      </c>
      <c r="AR20" s="275"/>
    </row>
    <row r="21" spans="1:46" s="248" customFormat="1" ht="13" x14ac:dyDescent="0.2">
      <c r="A21" s="276"/>
      <c r="AK21" s="1124" t="s">
        <v>508</v>
      </c>
      <c r="AL21" s="1125"/>
      <c r="AM21" s="1125"/>
      <c r="AN21" s="1126"/>
      <c r="AO21" s="277">
        <v>10.4</v>
      </c>
      <c r="AP21" s="278">
        <v>11.47</v>
      </c>
      <c r="AQ21" s="279">
        <v>-1.07</v>
      </c>
      <c r="AS21" s="280"/>
      <c r="AT21" s="276"/>
    </row>
    <row r="22" spans="1:46" s="248" customFormat="1" ht="13" x14ac:dyDescent="0.2">
      <c r="A22" s="276"/>
      <c r="AK22" s="1124" t="s">
        <v>509</v>
      </c>
      <c r="AL22" s="1125"/>
      <c r="AM22" s="1125"/>
      <c r="AN22" s="1126"/>
      <c r="AO22" s="281">
        <v>101.2</v>
      </c>
      <c r="AP22" s="282">
        <v>99.8</v>
      </c>
      <c r="AQ22" s="283">
        <v>1.4</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7" t="s">
        <v>510</v>
      </c>
      <c r="B26" s="1117"/>
      <c r="C26" s="1117"/>
      <c r="D26" s="1117"/>
      <c r="E26" s="1117"/>
      <c r="F26" s="1117"/>
      <c r="G26" s="1117"/>
      <c r="H26" s="1117"/>
      <c r="I26" s="1117"/>
      <c r="J26" s="1117"/>
      <c r="K26" s="1117"/>
      <c r="L26" s="1117"/>
      <c r="M26" s="1117"/>
      <c r="N26" s="1117"/>
      <c r="O26" s="1117"/>
      <c r="P26" s="1117"/>
      <c r="Q26" s="1117"/>
      <c r="R26" s="1117"/>
      <c r="S26" s="1117"/>
      <c r="T26" s="1117"/>
      <c r="U26" s="1117"/>
      <c r="V26" s="1117"/>
      <c r="W26" s="1117"/>
      <c r="X26" s="1117"/>
      <c r="Y26" s="1117"/>
      <c r="Z26" s="1117"/>
      <c r="AA26" s="1117"/>
      <c r="AB26" s="1117"/>
      <c r="AC26" s="1117"/>
      <c r="AD26" s="1117"/>
      <c r="AE26" s="1117"/>
      <c r="AF26" s="1117"/>
      <c r="AG26" s="1117"/>
      <c r="AH26" s="1117"/>
      <c r="AI26" s="1117"/>
      <c r="AJ26" s="1117"/>
      <c r="AK26" s="1117"/>
      <c r="AL26" s="1117"/>
      <c r="AM26" s="1117"/>
      <c r="AN26" s="1117"/>
      <c r="AO26" s="1117"/>
      <c r="AP26" s="1117"/>
      <c r="AQ26" s="1117"/>
      <c r="AR26" s="1117"/>
      <c r="AS26" s="1117"/>
    </row>
    <row r="27" spans="1:46" ht="13" x14ac:dyDescent="0.2">
      <c r="A27" s="288"/>
      <c r="AS27" s="243"/>
      <c r="AT27" s="243"/>
    </row>
    <row r="28" spans="1:46" ht="16.5" x14ac:dyDescent="0.2">
      <c r="A28" s="244" t="s">
        <v>511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512</v>
      </c>
      <c r="AL29" s="248"/>
      <c r="AM29" s="248"/>
      <c r="AN29" s="248"/>
      <c r="AS29" s="290"/>
    </row>
    <row r="30" spans="1:46" ht="13.5" customHeight="1" x14ac:dyDescent="0.2">
      <c r="A30" s="247"/>
      <c r="AK30" s="250"/>
      <c r="AL30" s="251"/>
      <c r="AM30" s="251"/>
      <c r="AN30" s="252"/>
      <c r="AO30" s="1106" t="s">
        <v>492</v>
      </c>
      <c r="AP30" s="253"/>
      <c r="AQ30" s="254" t="s">
        <v>493</v>
      </c>
      <c r="AR30" s="255"/>
    </row>
    <row r="31" spans="1:46" ht="13" x14ac:dyDescent="0.2">
      <c r="A31" s="247"/>
      <c r="AK31" s="256"/>
      <c r="AL31" s="257"/>
      <c r="AM31" s="257"/>
      <c r="AN31" s="258"/>
      <c r="AO31" s="1107"/>
      <c r="AP31" s="259" t="s">
        <v>494</v>
      </c>
      <c r="AQ31" s="260" t="s">
        <v>495</v>
      </c>
      <c r="AR31" s="261" t="s">
        <v>496</v>
      </c>
    </row>
    <row r="32" spans="1:46" ht="27" customHeight="1" x14ac:dyDescent="0.2">
      <c r="A32" s="247"/>
      <c r="AK32" s="1108" t="s">
        <v>513</v>
      </c>
      <c r="AL32" s="1109"/>
      <c r="AM32" s="1109"/>
      <c r="AN32" s="1110"/>
      <c r="AO32" s="291">
        <v>44319263</v>
      </c>
      <c r="AP32" s="291">
        <v>27559</v>
      </c>
      <c r="AQ32" s="292">
        <v>29025</v>
      </c>
      <c r="AR32" s="293">
        <v>-5.0999999999999996</v>
      </c>
    </row>
    <row r="33" spans="1:46" ht="13.5" customHeight="1" x14ac:dyDescent="0.2">
      <c r="A33" s="247"/>
      <c r="AK33" s="1108" t="s">
        <v>514</v>
      </c>
      <c r="AL33" s="1109"/>
      <c r="AM33" s="1109"/>
      <c r="AN33" s="1110"/>
      <c r="AO33" s="291" t="s">
        <v>515</v>
      </c>
      <c r="AP33" s="291" t="s">
        <v>515</v>
      </c>
      <c r="AQ33" s="292">
        <v>2558</v>
      </c>
      <c r="AR33" s="293" t="s">
        <v>515</v>
      </c>
    </row>
    <row r="34" spans="1:46" ht="27" customHeight="1" x14ac:dyDescent="0.2">
      <c r="A34" s="247"/>
      <c r="AK34" s="1108" t="s">
        <v>516</v>
      </c>
      <c r="AL34" s="1109"/>
      <c r="AM34" s="1109"/>
      <c r="AN34" s="1110"/>
      <c r="AO34" s="291">
        <v>44832923</v>
      </c>
      <c r="AP34" s="291">
        <v>27879</v>
      </c>
      <c r="AQ34" s="292">
        <v>21936</v>
      </c>
      <c r="AR34" s="293">
        <v>27.1</v>
      </c>
    </row>
    <row r="35" spans="1:46" ht="27" customHeight="1" x14ac:dyDescent="0.2">
      <c r="A35" s="247"/>
      <c r="AK35" s="1108" t="s">
        <v>517</v>
      </c>
      <c r="AL35" s="1109"/>
      <c r="AM35" s="1109"/>
      <c r="AN35" s="1110"/>
      <c r="AO35" s="291">
        <v>21429486</v>
      </c>
      <c r="AP35" s="291">
        <v>13326</v>
      </c>
      <c r="AQ35" s="292">
        <v>9222</v>
      </c>
      <c r="AR35" s="293">
        <v>44.5</v>
      </c>
    </row>
    <row r="36" spans="1:46" ht="27" customHeight="1" x14ac:dyDescent="0.2">
      <c r="A36" s="247"/>
      <c r="AK36" s="1108" t="s">
        <v>518</v>
      </c>
      <c r="AL36" s="1109"/>
      <c r="AM36" s="1109"/>
      <c r="AN36" s="1110"/>
      <c r="AO36" s="291">
        <v>345871</v>
      </c>
      <c r="AP36" s="291">
        <v>215</v>
      </c>
      <c r="AQ36" s="292">
        <v>155</v>
      </c>
      <c r="AR36" s="293">
        <v>38.700000000000003</v>
      </c>
    </row>
    <row r="37" spans="1:46" ht="13.5" customHeight="1" x14ac:dyDescent="0.2">
      <c r="A37" s="247"/>
      <c r="AK37" s="1108" t="s">
        <v>519</v>
      </c>
      <c r="AL37" s="1109"/>
      <c r="AM37" s="1109"/>
      <c r="AN37" s="1110"/>
      <c r="AO37" s="291">
        <v>5362747</v>
      </c>
      <c r="AP37" s="291">
        <v>3335</v>
      </c>
      <c r="AQ37" s="292">
        <v>1054</v>
      </c>
      <c r="AR37" s="293">
        <v>216.4</v>
      </c>
    </row>
    <row r="38" spans="1:46" ht="27" customHeight="1" x14ac:dyDescent="0.2">
      <c r="A38" s="247"/>
      <c r="AK38" s="1111" t="s">
        <v>520</v>
      </c>
      <c r="AL38" s="1112"/>
      <c r="AM38" s="1112"/>
      <c r="AN38" s="1113"/>
      <c r="AO38" s="294">
        <v>13753</v>
      </c>
      <c r="AP38" s="294">
        <v>9</v>
      </c>
      <c r="AQ38" s="295">
        <v>1</v>
      </c>
      <c r="AR38" s="283">
        <v>800</v>
      </c>
      <c r="AS38" s="290"/>
    </row>
    <row r="39" spans="1:46" ht="13" x14ac:dyDescent="0.2">
      <c r="A39" s="247"/>
      <c r="AK39" s="1111" t="s">
        <v>521</v>
      </c>
      <c r="AL39" s="1112"/>
      <c r="AM39" s="1112"/>
      <c r="AN39" s="1113"/>
      <c r="AO39" s="291">
        <v>-31116700</v>
      </c>
      <c r="AP39" s="291">
        <v>-19349</v>
      </c>
      <c r="AQ39" s="292">
        <v>-17788</v>
      </c>
      <c r="AR39" s="293">
        <v>8.8000000000000007</v>
      </c>
      <c r="AS39" s="290"/>
    </row>
    <row r="40" spans="1:46" ht="27" customHeight="1" x14ac:dyDescent="0.2">
      <c r="A40" s="247"/>
      <c r="AK40" s="1108" t="s">
        <v>522</v>
      </c>
      <c r="AL40" s="1109"/>
      <c r="AM40" s="1109"/>
      <c r="AN40" s="1110"/>
      <c r="AO40" s="291">
        <v>-55797641</v>
      </c>
      <c r="AP40" s="291">
        <v>-34697</v>
      </c>
      <c r="AQ40" s="292">
        <v>-29583</v>
      </c>
      <c r="AR40" s="293">
        <v>17.3</v>
      </c>
      <c r="AS40" s="290"/>
    </row>
    <row r="41" spans="1:46" ht="13" x14ac:dyDescent="0.2">
      <c r="A41" s="247"/>
      <c r="AK41" s="1114" t="s">
        <v>287</v>
      </c>
      <c r="AL41" s="1115"/>
      <c r="AM41" s="1115"/>
      <c r="AN41" s="1116"/>
      <c r="AO41" s="291">
        <v>29389702</v>
      </c>
      <c r="AP41" s="291">
        <v>18276</v>
      </c>
      <c r="AQ41" s="292">
        <v>16580</v>
      </c>
      <c r="AR41" s="293">
        <v>10.199999999999999</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523</v>
      </c>
    </row>
    <row r="48" spans="1:46" ht="13" x14ac:dyDescent="0.2">
      <c r="A48" s="247"/>
      <c r="AK48" s="301" t="s">
        <v>524</v>
      </c>
      <c r="AL48" s="301"/>
      <c r="AM48" s="301"/>
      <c r="AN48" s="301"/>
      <c r="AO48" s="301"/>
      <c r="AP48" s="301"/>
      <c r="AQ48" s="302"/>
      <c r="AR48" s="301"/>
    </row>
    <row r="49" spans="1:44" ht="13.5" customHeight="1" x14ac:dyDescent="0.2">
      <c r="A49" s="247"/>
      <c r="AK49" s="303"/>
      <c r="AL49" s="304"/>
      <c r="AM49" s="1101" t="s">
        <v>492</v>
      </c>
      <c r="AN49" s="1103" t="s">
        <v>525</v>
      </c>
      <c r="AO49" s="1104"/>
      <c r="AP49" s="1104"/>
      <c r="AQ49" s="1104"/>
      <c r="AR49" s="1105"/>
    </row>
    <row r="50" spans="1:44" ht="13" x14ac:dyDescent="0.2">
      <c r="A50" s="247"/>
      <c r="AK50" s="305"/>
      <c r="AL50" s="306"/>
      <c r="AM50" s="1102"/>
      <c r="AN50" s="307" t="s">
        <v>526</v>
      </c>
      <c r="AO50" s="308" t="s">
        <v>527</v>
      </c>
      <c r="AP50" s="309" t="s">
        <v>528</v>
      </c>
      <c r="AQ50" s="310" t="s">
        <v>529</v>
      </c>
      <c r="AR50" s="311" t="s">
        <v>530</v>
      </c>
    </row>
    <row r="51" spans="1:44" ht="13" x14ac:dyDescent="0.2">
      <c r="A51" s="247"/>
      <c r="AK51" s="303" t="s">
        <v>531</v>
      </c>
      <c r="AL51" s="304"/>
      <c r="AM51" s="312">
        <v>94118805</v>
      </c>
      <c r="AN51" s="313">
        <v>60226</v>
      </c>
      <c r="AO51" s="314">
        <v>8.6</v>
      </c>
      <c r="AP51" s="315">
        <v>58766</v>
      </c>
      <c r="AQ51" s="316">
        <v>2.9</v>
      </c>
      <c r="AR51" s="317">
        <v>5.7</v>
      </c>
    </row>
    <row r="52" spans="1:44" ht="13" x14ac:dyDescent="0.2">
      <c r="A52" s="247"/>
      <c r="AK52" s="318"/>
      <c r="AL52" s="319" t="s">
        <v>532</v>
      </c>
      <c r="AM52" s="320">
        <v>44762761</v>
      </c>
      <c r="AN52" s="321">
        <v>28643</v>
      </c>
      <c r="AO52" s="322">
        <v>9.8000000000000007</v>
      </c>
      <c r="AP52" s="323">
        <v>29363</v>
      </c>
      <c r="AQ52" s="324">
        <v>-2.5</v>
      </c>
      <c r="AR52" s="325">
        <v>12.3</v>
      </c>
    </row>
    <row r="53" spans="1:44" ht="13" x14ac:dyDescent="0.2">
      <c r="A53" s="247"/>
      <c r="AK53" s="303" t="s">
        <v>533</v>
      </c>
      <c r="AL53" s="304"/>
      <c r="AM53" s="312">
        <v>96750506</v>
      </c>
      <c r="AN53" s="313">
        <v>61693</v>
      </c>
      <c r="AO53" s="314">
        <v>2.4</v>
      </c>
      <c r="AP53" s="315">
        <v>62482</v>
      </c>
      <c r="AQ53" s="316">
        <v>6.3</v>
      </c>
      <c r="AR53" s="317">
        <v>-3.9</v>
      </c>
    </row>
    <row r="54" spans="1:44" ht="13" x14ac:dyDescent="0.2">
      <c r="A54" s="247"/>
      <c r="AK54" s="318"/>
      <c r="AL54" s="319" t="s">
        <v>532</v>
      </c>
      <c r="AM54" s="320">
        <v>53910989</v>
      </c>
      <c r="AN54" s="321">
        <v>34376</v>
      </c>
      <c r="AO54" s="322">
        <v>20</v>
      </c>
      <c r="AP54" s="323">
        <v>34626</v>
      </c>
      <c r="AQ54" s="324">
        <v>17.899999999999999</v>
      </c>
      <c r="AR54" s="325">
        <v>2.1</v>
      </c>
    </row>
    <row r="55" spans="1:44" ht="13" x14ac:dyDescent="0.2">
      <c r="A55" s="247"/>
      <c r="AK55" s="303" t="s">
        <v>534</v>
      </c>
      <c r="AL55" s="304"/>
      <c r="AM55" s="312">
        <v>87666133</v>
      </c>
      <c r="AN55" s="313">
        <v>55436</v>
      </c>
      <c r="AO55" s="314">
        <v>-10.1</v>
      </c>
      <c r="AP55" s="315">
        <v>59288</v>
      </c>
      <c r="AQ55" s="316">
        <v>-5.0999999999999996</v>
      </c>
      <c r="AR55" s="317">
        <v>-5</v>
      </c>
    </row>
    <row r="56" spans="1:44" ht="13" x14ac:dyDescent="0.2">
      <c r="A56" s="247"/>
      <c r="AK56" s="318"/>
      <c r="AL56" s="319" t="s">
        <v>532</v>
      </c>
      <c r="AM56" s="320">
        <v>42225342</v>
      </c>
      <c r="AN56" s="321">
        <v>26701</v>
      </c>
      <c r="AO56" s="322">
        <v>-22.3</v>
      </c>
      <c r="AP56" s="323">
        <v>32670</v>
      </c>
      <c r="AQ56" s="324">
        <v>-5.6</v>
      </c>
      <c r="AR56" s="325">
        <v>-16.7</v>
      </c>
    </row>
    <row r="57" spans="1:44" ht="13" x14ac:dyDescent="0.2">
      <c r="A57" s="247"/>
      <c r="AK57" s="303" t="s">
        <v>535</v>
      </c>
      <c r="AL57" s="304"/>
      <c r="AM57" s="312">
        <v>99897297</v>
      </c>
      <c r="AN57" s="313">
        <v>62674</v>
      </c>
      <c r="AO57" s="314">
        <v>13.1</v>
      </c>
      <c r="AP57" s="315">
        <v>63490</v>
      </c>
      <c r="AQ57" s="316">
        <v>7.1</v>
      </c>
      <c r="AR57" s="317">
        <v>6</v>
      </c>
    </row>
    <row r="58" spans="1:44" ht="13" x14ac:dyDescent="0.2">
      <c r="A58" s="247"/>
      <c r="AK58" s="318"/>
      <c r="AL58" s="319" t="s">
        <v>532</v>
      </c>
      <c r="AM58" s="320">
        <v>54395882</v>
      </c>
      <c r="AN58" s="321">
        <v>34127</v>
      </c>
      <c r="AO58" s="322">
        <v>27.8</v>
      </c>
      <c r="AP58" s="323">
        <v>35347</v>
      </c>
      <c r="AQ58" s="324">
        <v>8.1999999999999993</v>
      </c>
      <c r="AR58" s="325">
        <v>19.600000000000001</v>
      </c>
    </row>
    <row r="59" spans="1:44" ht="13" x14ac:dyDescent="0.2">
      <c r="A59" s="247"/>
      <c r="AK59" s="303" t="s">
        <v>536</v>
      </c>
      <c r="AL59" s="304"/>
      <c r="AM59" s="312">
        <v>101330855</v>
      </c>
      <c r="AN59" s="313">
        <v>63011</v>
      </c>
      <c r="AO59" s="314">
        <v>0.5</v>
      </c>
      <c r="AP59" s="315">
        <v>68481</v>
      </c>
      <c r="AQ59" s="316">
        <v>7.9</v>
      </c>
      <c r="AR59" s="317">
        <v>-7.4</v>
      </c>
    </row>
    <row r="60" spans="1:44" ht="13" x14ac:dyDescent="0.2">
      <c r="A60" s="247"/>
      <c r="AK60" s="318"/>
      <c r="AL60" s="319" t="s">
        <v>532</v>
      </c>
      <c r="AM60" s="320">
        <v>67801324</v>
      </c>
      <c r="AN60" s="321">
        <v>42161</v>
      </c>
      <c r="AO60" s="322">
        <v>23.5</v>
      </c>
      <c r="AP60" s="323">
        <v>38966</v>
      </c>
      <c r="AQ60" s="324">
        <v>10.199999999999999</v>
      </c>
      <c r="AR60" s="325">
        <v>13.3</v>
      </c>
    </row>
    <row r="61" spans="1:44" ht="13" x14ac:dyDescent="0.2">
      <c r="A61" s="247"/>
      <c r="AK61" s="303" t="s">
        <v>537</v>
      </c>
      <c r="AL61" s="326"/>
      <c r="AM61" s="312">
        <v>95952719</v>
      </c>
      <c r="AN61" s="313">
        <v>60608</v>
      </c>
      <c r="AO61" s="314">
        <v>2.9</v>
      </c>
      <c r="AP61" s="315">
        <v>62501</v>
      </c>
      <c r="AQ61" s="327">
        <v>3.8</v>
      </c>
      <c r="AR61" s="317">
        <v>-0.9</v>
      </c>
    </row>
    <row r="62" spans="1:44" ht="13" x14ac:dyDescent="0.2">
      <c r="A62" s="247"/>
      <c r="AK62" s="318"/>
      <c r="AL62" s="319" t="s">
        <v>532</v>
      </c>
      <c r="AM62" s="320">
        <v>52619260</v>
      </c>
      <c r="AN62" s="321">
        <v>33202</v>
      </c>
      <c r="AO62" s="322">
        <v>11.8</v>
      </c>
      <c r="AP62" s="323">
        <v>34194</v>
      </c>
      <c r="AQ62" s="324">
        <v>5.6</v>
      </c>
      <c r="AR62" s="325">
        <v>6.2</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q1saY4+aoVc+FkysIPNOlFFnoB1Hhh+3UBLjcbRYi1FYMVDV9Tl7A8vnQ/GmQvxQmd/eSiL6ydCaAXQUUR3PWQ==" saltValue="Re3VEAU655NrH1qWMKH/2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3" zoomScaleNormal="100" zoomScaleSheetLayoutView="55" workbookViewId="0">
      <selection activeCell="AE86" sqref="AE86"/>
    </sheetView>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489</v>
      </c>
    </row>
    <row r="121" spans="125:125" ht="13.5" hidden="1" customHeight="1" x14ac:dyDescent="0.2">
      <c r="DU121" s="241"/>
    </row>
  </sheetData>
  <sheetProtection algorithmName="SHA-512" hashValue="VoEcu5qz6Nj8SKZf+XwkNA8pwBJzF3JefFGb8r5liE11PDjEMqRUY8Efc823+81DNtaHlnqquip+v0Id3gc9SQ==" saltValue="HVA0Ios9E9upDsQPtDhfWQ=="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9" zoomScaleNormal="100" zoomScaleSheetLayoutView="55" workbookViewId="0">
      <selection activeCell="AE89" sqref="AE89"/>
    </sheetView>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489</v>
      </c>
    </row>
  </sheetData>
  <sheetProtection algorithmName="SHA-512" hashValue="ijJHP1fFw8Dal5qojJjp6R5MbMooe0ul4YSzfWWVAhZjltVkhvui6CTMTARYqtzeRG7JE5EZ9/LIQjAKuE19QA==" saltValue="mOzIvJhAePk3rz5n0FnVqg=="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5" zoomScaleSheetLayoutView="100" workbookViewId="0">
      <selection activeCell="K45" sqref="K45"/>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539</v>
      </c>
      <c r="G46" s="8" t="s">
        <v>540</v>
      </c>
      <c r="H46" s="8" t="s">
        <v>541</v>
      </c>
      <c r="I46" s="8" t="s">
        <v>542</v>
      </c>
      <c r="J46" s="9" t="s">
        <v>543</v>
      </c>
    </row>
    <row r="47" spans="2:10" ht="57.75" customHeight="1" x14ac:dyDescent="0.2">
      <c r="B47" s="10"/>
      <c r="C47" s="1127" t="s">
        <v>3</v>
      </c>
      <c r="D47" s="1127"/>
      <c r="E47" s="1128"/>
      <c r="F47" s="11">
        <v>8.6199999999999992</v>
      </c>
      <c r="G47" s="12">
        <v>7.88</v>
      </c>
      <c r="H47" s="12">
        <v>8.33</v>
      </c>
      <c r="I47" s="12">
        <v>8.07</v>
      </c>
      <c r="J47" s="13">
        <v>7.78</v>
      </c>
    </row>
    <row r="48" spans="2:10" ht="57.75" customHeight="1" x14ac:dyDescent="0.2">
      <c r="B48" s="14"/>
      <c r="C48" s="1129" t="s">
        <v>4</v>
      </c>
      <c r="D48" s="1129"/>
      <c r="E48" s="1130"/>
      <c r="F48" s="15">
        <v>2.02</v>
      </c>
      <c r="G48" s="16">
        <v>2.42</v>
      </c>
      <c r="H48" s="16">
        <v>2.23</v>
      </c>
      <c r="I48" s="16">
        <v>2.06</v>
      </c>
      <c r="J48" s="17">
        <v>2.0099999999999998</v>
      </c>
    </row>
    <row r="49" spans="2:10" ht="57.75" customHeight="1" thickBot="1" x14ac:dyDescent="0.25">
      <c r="B49" s="18"/>
      <c r="C49" s="1131" t="s">
        <v>5</v>
      </c>
      <c r="D49" s="1131"/>
      <c r="E49" s="1132"/>
      <c r="F49" s="19">
        <v>0.49</v>
      </c>
      <c r="G49" s="20">
        <v>0.22</v>
      </c>
      <c r="H49" s="20">
        <v>0.04</v>
      </c>
      <c r="I49" s="20" t="s">
        <v>544</v>
      </c>
      <c r="J49" s="21">
        <v>0.02</v>
      </c>
    </row>
    <row r="50" spans="2:10" ht="13" x14ac:dyDescent="0.2"/>
  </sheetData>
  <sheetProtection algorithmName="SHA-512" hashValue="6yVzVP2+zrhaLkiH+omIvmCuHf4KNj3qANmj0fkmcn6OmSOwuCpmkR9aOMDzT91ReX3J7x8YvGLWWmVIagG5fQ==" saltValue="AjPXgCGEcxFr84VLBOi9X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57412FB-02A4-4E62-8791-F54E90042A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70772D0-0CF6-48E6-ADA5-F5CEF757D62B}">
  <ds:schemaRefs>
    <ds:schemaRef ds:uri="http://schemas.microsoft.com/office/2006/metadata/properties"/>
    <ds:schemaRef ds:uri="http://schemas.microsoft.com/office/infopath/2007/PartnerControls"/>
    <ds:schemaRef ds:uri="a4e28f63-7028-4a93-8047-9653a98e0e88"/>
    <ds:schemaRef ds:uri="fd32c9f7-8932-4d07-b49b-91c8a1e26893"/>
  </ds:schemaRefs>
</ds:datastoreItem>
</file>

<file path=customXml/itemProps3.xml><?xml version="1.0" encoding="utf-8"?>
<ds:datastoreItem xmlns:ds="http://schemas.openxmlformats.org/officeDocument/2006/customXml" ds:itemID="{157EAB52-8AFF-45C4-95CE-6D77EBCB5CF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Printed>2026-03-17T03:33:29Z</cp:lastPrinted>
  <dcterms:created xsi:type="dcterms:W3CDTF">2026-02-23T09:02:41Z</dcterms:created>
  <dcterms:modified xsi:type="dcterms:W3CDTF">2026-03-18T10:58:17Z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y fmtid="{D5CDD505-2E9C-101B-9397-08002B2CF9AE}" pid="3" name="MediaServiceImageTags">
    <vt:lpwstr/>
  </property>
</Properties>
</file>