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35" activeTab="0"/>
  </bookViews>
  <sheets>
    <sheet name="特定地域生活排水処理施設・個別排水処理施設 " sheetId="1" r:id="rId1"/>
  </sheets>
  <definedNames>
    <definedName name="_xlnm.Print_Titles" localSheetId="0">'特定地域生活排水処理施設・個別排水処理施設 '!$P:$R,'特定地域生活排水処理施設・個別排水処理施設 '!$13:$13</definedName>
  </definedNames>
  <calcPr fullCalcOnLoad="1"/>
</workbook>
</file>

<file path=xl/sharedStrings.xml><?xml version="1.0" encoding="utf-8"?>
<sst xmlns="http://schemas.openxmlformats.org/spreadsheetml/2006/main" count="2514" uniqueCount="934">
  <si>
    <t>団体名</t>
  </si>
  <si>
    <t>（ha）</t>
  </si>
  <si>
    <t>（％）</t>
  </si>
  <si>
    <t>Ａ</t>
  </si>
  <si>
    <t>Ｂ</t>
  </si>
  <si>
    <t>Ｃ</t>
  </si>
  <si>
    <t>Ｃ/Ｂ/1000</t>
  </si>
  <si>
    <t>Ｄ</t>
  </si>
  <si>
    <t>Ｄ/Ａ</t>
  </si>
  <si>
    <t>Ｅ</t>
  </si>
  <si>
    <t>Ｃ/Ｅ</t>
  </si>
  <si>
    <t>Ｆ</t>
  </si>
  <si>
    <t>1000*Ｆ/Ｃ</t>
  </si>
  <si>
    <t>Ｇ</t>
  </si>
  <si>
    <t>Ｈ</t>
  </si>
  <si>
    <t>Ｉ</t>
  </si>
  <si>
    <t>1000*Ｇ/Ｃ</t>
  </si>
  <si>
    <t>1000*Ｈ/Ｃ</t>
  </si>
  <si>
    <t>1000*Ｉ/Ｃ</t>
  </si>
  <si>
    <t>Ｆ/Ｇ</t>
  </si>
  <si>
    <t>Ｆ/Ｈ</t>
  </si>
  <si>
    <t>1000*Ｈ/Ａ</t>
  </si>
  <si>
    <t>1000*Ｉ/Ａ</t>
  </si>
  <si>
    <t>1000*Ｇ/Ａ</t>
  </si>
  <si>
    <t>Ｊ</t>
  </si>
  <si>
    <t>1000*Ｊ/Ａ</t>
  </si>
  <si>
    <t>Ｋ</t>
  </si>
  <si>
    <t>1000*Ｋ/Ａ</t>
  </si>
  <si>
    <t>Ｌ</t>
  </si>
  <si>
    <t>1000*Ｌ/Ａ</t>
  </si>
  <si>
    <t>012246</t>
  </si>
  <si>
    <t xml:space="preserve">北海道　        </t>
  </si>
  <si>
    <t xml:space="preserve">千歳市                                                      </t>
  </si>
  <si>
    <t>1181</t>
  </si>
  <si>
    <t>a3</t>
  </si>
  <si>
    <t>-</t>
  </si>
  <si>
    <t>a</t>
  </si>
  <si>
    <t xml:space="preserve">H8.9.30        </t>
  </si>
  <si>
    <t>012254</t>
  </si>
  <si>
    <t xml:space="preserve">滝川市                                                      </t>
  </si>
  <si>
    <t>2181</t>
  </si>
  <si>
    <t xml:space="preserve">H9.12.15       </t>
  </si>
  <si>
    <t>103667</t>
  </si>
  <si>
    <t xml:space="preserve">群馬県　        </t>
  </si>
  <si>
    <t xml:space="preserve">上野村                                                      </t>
  </si>
  <si>
    <t>2180</t>
  </si>
  <si>
    <t xml:space="preserve">H12.3.1        </t>
  </si>
  <si>
    <t>103675</t>
  </si>
  <si>
    <t xml:space="preserve">神流町                                                      </t>
  </si>
  <si>
    <t xml:space="preserve">H8.12.20       </t>
  </si>
  <si>
    <t>103837</t>
  </si>
  <si>
    <t xml:space="preserve">南牧村                                                      </t>
  </si>
  <si>
    <t xml:space="preserve">H10.3.31       </t>
  </si>
  <si>
    <t>104213</t>
  </si>
  <si>
    <t xml:space="preserve">中之条町                                                    </t>
  </si>
  <si>
    <t xml:space="preserve">H11.7.5        </t>
  </si>
  <si>
    <t>104230</t>
  </si>
  <si>
    <t xml:space="preserve">吾妻町                                                      </t>
  </si>
  <si>
    <t xml:space="preserve">H9.6.23        </t>
  </si>
  <si>
    <t>113671</t>
  </si>
  <si>
    <t xml:space="preserve">埼玉県　        </t>
  </si>
  <si>
    <t xml:space="preserve">大滝村                                                      </t>
  </si>
  <si>
    <t xml:space="preserve">H12.3.10       </t>
  </si>
  <si>
    <t>155047</t>
  </si>
  <si>
    <t xml:space="preserve">新潟県　        </t>
  </si>
  <si>
    <t xml:space="preserve">刈羽村                                                      </t>
  </si>
  <si>
    <t xml:space="preserve">H10.5.1        </t>
  </si>
  <si>
    <t>244210</t>
  </si>
  <si>
    <t xml:space="preserve">三重県　        </t>
  </si>
  <si>
    <t xml:space="preserve">飯南町                                                      </t>
  </si>
  <si>
    <t xml:space="preserve">H8.5.23        </t>
  </si>
  <si>
    <t>244228</t>
  </si>
  <si>
    <t xml:space="preserve">飯高町                                                      </t>
  </si>
  <si>
    <t xml:space="preserve">H10.7.2        </t>
  </si>
  <si>
    <t>244457</t>
  </si>
  <si>
    <t xml:space="preserve">宮川村                                                      </t>
  </si>
  <si>
    <t xml:space="preserve">H11.7.29       </t>
  </si>
  <si>
    <t>322032</t>
  </si>
  <si>
    <t xml:space="preserve">島根県　        </t>
  </si>
  <si>
    <t xml:space="preserve">出雲市                                                      </t>
  </si>
  <si>
    <t xml:space="preserve">H11.3.31       </t>
  </si>
  <si>
    <t>435317</t>
  </si>
  <si>
    <t xml:space="preserve">熊本県　        </t>
  </si>
  <si>
    <t xml:space="preserve">苓北町                                                      </t>
  </si>
  <si>
    <t xml:space="preserve">H10.7.1        </t>
  </si>
  <si>
    <t/>
  </si>
  <si>
    <t xml:space="preserve">団体数          </t>
  </si>
  <si>
    <t>012114</t>
  </si>
  <si>
    <t xml:space="preserve">網走市                                                      </t>
  </si>
  <si>
    <t>a4</t>
  </si>
  <si>
    <t xml:space="preserve">H12.4.1        </t>
  </si>
  <si>
    <t>015113</t>
  </si>
  <si>
    <t xml:space="preserve">猿払村                                                      </t>
  </si>
  <si>
    <t xml:space="preserve">H12.9.14       </t>
  </si>
  <si>
    <t>015156</t>
  </si>
  <si>
    <t xml:space="preserve">歌登町                                                      </t>
  </si>
  <si>
    <t xml:space="preserve">H12.10.30      </t>
  </si>
  <si>
    <t>054232</t>
  </si>
  <si>
    <t xml:space="preserve">秋田県　        </t>
  </si>
  <si>
    <t xml:space="preserve">角館町                                                      </t>
  </si>
  <si>
    <t xml:space="preserve">H14.7.2        </t>
  </si>
  <si>
    <t>102091</t>
  </si>
  <si>
    <t xml:space="preserve">藤岡市                                                      </t>
  </si>
  <si>
    <t xml:space="preserve">H12.6.12       </t>
  </si>
  <si>
    <t>104485</t>
  </si>
  <si>
    <t xml:space="preserve">昭和村                                                      </t>
  </si>
  <si>
    <t xml:space="preserve">H13.9.25       </t>
  </si>
  <si>
    <t>113689</t>
  </si>
  <si>
    <t xml:space="preserve">荒川村                                                      </t>
  </si>
  <si>
    <t xml:space="preserve">H15.8.6        </t>
  </si>
  <si>
    <t>118192</t>
  </si>
  <si>
    <t xml:space="preserve">西秩父衛生組合                                              </t>
  </si>
  <si>
    <t xml:space="preserve">H14.3.20       </t>
  </si>
  <si>
    <t>194221</t>
  </si>
  <si>
    <t xml:space="preserve">山梨県　        </t>
  </si>
  <si>
    <t xml:space="preserve">道志村                                                      </t>
  </si>
  <si>
    <t xml:space="preserve">H13.10.15      </t>
  </si>
  <si>
    <t>215040</t>
  </si>
  <si>
    <t xml:space="preserve">岐阜県　        </t>
  </si>
  <si>
    <t xml:space="preserve">七宗町                                                      </t>
  </si>
  <si>
    <t xml:space="preserve">H13.4.1        </t>
  </si>
  <si>
    <t>313815</t>
  </si>
  <si>
    <t xml:space="preserve">鳥取県　        </t>
  </si>
  <si>
    <t xml:space="preserve">西伯町                                                      </t>
  </si>
  <si>
    <t xml:space="preserve">H16.1.6        </t>
  </si>
  <si>
    <t>313823</t>
  </si>
  <si>
    <t xml:space="preserve">会見町                                                      </t>
  </si>
  <si>
    <t xml:space="preserve">H12.11.30      </t>
  </si>
  <si>
    <t>324426</t>
  </si>
  <si>
    <t xml:space="preserve">邑智町                                                      </t>
  </si>
  <si>
    <t xml:space="preserve">H14.8.1        </t>
  </si>
  <si>
    <t>332101</t>
  </si>
  <si>
    <t xml:space="preserve">岡山県　        </t>
  </si>
  <si>
    <t xml:space="preserve">新見市                                                      </t>
  </si>
  <si>
    <t xml:space="preserve">H15.3.31       </t>
  </si>
  <si>
    <t>b3</t>
  </si>
  <si>
    <t>b</t>
  </si>
  <si>
    <t xml:space="preserve">H8.5.20        </t>
  </si>
  <si>
    <t>154466</t>
  </si>
  <si>
    <t xml:space="preserve">守門村                                                      </t>
  </si>
  <si>
    <t xml:space="preserve">H10.6.30       </t>
  </si>
  <si>
    <t>284611</t>
  </si>
  <si>
    <t xml:space="preserve">兵庫県　        </t>
  </si>
  <si>
    <t xml:space="preserve">新宮町                                                      </t>
  </si>
  <si>
    <t>285439</t>
  </si>
  <si>
    <t xml:space="preserve">香住町                                                      </t>
  </si>
  <si>
    <t xml:space="preserve">H9.2.24        </t>
  </si>
  <si>
    <t>434655</t>
  </si>
  <si>
    <t xml:space="preserve">宮原町                                                      </t>
  </si>
  <si>
    <t xml:space="preserve">H6.12.12       </t>
  </si>
  <si>
    <t>013056</t>
  </si>
  <si>
    <t xml:space="preserve">厚田村                                                      </t>
  </si>
  <si>
    <t>b4</t>
  </si>
  <si>
    <t>262030</t>
  </si>
  <si>
    <t xml:space="preserve">京都府　        </t>
  </si>
  <si>
    <t xml:space="preserve">綾部市                                                      </t>
  </si>
  <si>
    <t xml:space="preserve">H15.10.27      </t>
  </si>
  <si>
    <t>012262</t>
  </si>
  <si>
    <t xml:space="preserve">砂川市                                                      </t>
  </si>
  <si>
    <t>c3</t>
  </si>
  <si>
    <t>c</t>
  </si>
  <si>
    <t xml:space="preserve">H9.2.28        </t>
  </si>
  <si>
    <t>012319</t>
  </si>
  <si>
    <t xml:space="preserve">恵庭市                                                      </t>
  </si>
  <si>
    <t xml:space="preserve">H10.8.31       </t>
  </si>
  <si>
    <t>015440</t>
  </si>
  <si>
    <t xml:space="preserve">津別町                                                      </t>
  </si>
  <si>
    <t xml:space="preserve">H7.12.7        </t>
  </si>
  <si>
    <t>035246</t>
  </si>
  <si>
    <t xml:space="preserve">岩手県　        </t>
  </si>
  <si>
    <t xml:space="preserve">一戸町                                                      </t>
  </si>
  <si>
    <t xml:space="preserve">H15.9.19       </t>
  </si>
  <si>
    <t>054305</t>
  </si>
  <si>
    <t xml:space="preserve">西木村                                                      </t>
  </si>
  <si>
    <t xml:space="preserve">H15.8.1        </t>
  </si>
  <si>
    <t>054658</t>
  </si>
  <si>
    <t xml:space="preserve">皆瀬村                                                      </t>
  </si>
  <si>
    <t xml:space="preserve">H11.11.26      </t>
  </si>
  <si>
    <t>104256</t>
  </si>
  <si>
    <t xml:space="preserve">嬬恋村                                                      </t>
  </si>
  <si>
    <t xml:space="preserve">H11.12.15      </t>
  </si>
  <si>
    <t>153826</t>
  </si>
  <si>
    <t xml:space="preserve">鹿瀬町                                                      </t>
  </si>
  <si>
    <t xml:space="preserve">H10.12.27      </t>
  </si>
  <si>
    <t>154059</t>
  </si>
  <si>
    <t xml:space="preserve">出雲崎町                                                    </t>
  </si>
  <si>
    <t xml:space="preserve">H9.2.14        </t>
  </si>
  <si>
    <t>164011</t>
  </si>
  <si>
    <t xml:space="preserve">富山県　        </t>
  </si>
  <si>
    <t xml:space="preserve">城端町                                                      </t>
  </si>
  <si>
    <t>203424</t>
  </si>
  <si>
    <t xml:space="preserve">長野県　        </t>
  </si>
  <si>
    <t xml:space="preserve">長門町                                                      </t>
  </si>
  <si>
    <t xml:space="preserve">H10.12.21      </t>
  </si>
  <si>
    <t>203815</t>
  </si>
  <si>
    <t xml:space="preserve">高遠町                                                      </t>
  </si>
  <si>
    <t xml:space="preserve">H9.12.2        </t>
  </si>
  <si>
    <t>204838</t>
  </si>
  <si>
    <t xml:space="preserve">八坂村                                                      </t>
  </si>
  <si>
    <t xml:space="preserve">H8.4.1         </t>
  </si>
  <si>
    <t xml:space="preserve">H10.4.1        </t>
  </si>
  <si>
    <t>205834</t>
  </si>
  <si>
    <t xml:space="preserve">信濃町                                                      </t>
  </si>
  <si>
    <t xml:space="preserve">H10.8.1        </t>
  </si>
  <si>
    <t>284432</t>
  </si>
  <si>
    <t xml:space="preserve">福崎町                                                      </t>
  </si>
  <si>
    <t xml:space="preserve">H10.10.1       </t>
  </si>
  <si>
    <t>286036</t>
  </si>
  <si>
    <t xml:space="preserve">大屋町                                                      </t>
  </si>
  <si>
    <t xml:space="preserve">H10.3.15       </t>
  </si>
  <si>
    <t>323624</t>
  </si>
  <si>
    <t xml:space="preserve">加茂町                                                      </t>
  </si>
  <si>
    <t>323845</t>
  </si>
  <si>
    <t xml:space="preserve">頓原町                                                      </t>
  </si>
  <si>
    <t xml:space="preserve">H11.7.1        </t>
  </si>
  <si>
    <t>333468</t>
  </si>
  <si>
    <t xml:space="preserve">和気町                                                      </t>
  </si>
  <si>
    <t xml:space="preserve">H6.4.1         </t>
  </si>
  <si>
    <t>343625</t>
  </si>
  <si>
    <t xml:space="preserve">広島県　        </t>
  </si>
  <si>
    <t xml:space="preserve">筒賀村                                                      </t>
  </si>
  <si>
    <t xml:space="preserve">H11.6.1        </t>
  </si>
  <si>
    <t>435279</t>
  </si>
  <si>
    <t xml:space="preserve">倉岳町                                                      </t>
  </si>
  <si>
    <t xml:space="preserve">H14.6.14       </t>
  </si>
  <si>
    <t>033618</t>
  </si>
  <si>
    <t xml:space="preserve">東和町                                                      </t>
  </si>
  <si>
    <t>c4</t>
  </si>
  <si>
    <t xml:space="preserve">H13.12.17      </t>
  </si>
  <si>
    <t>033839</t>
  </si>
  <si>
    <t xml:space="preserve">胆沢町                                                      </t>
  </si>
  <si>
    <t xml:space="preserve">H13.6.28       </t>
  </si>
  <si>
    <t>045233</t>
  </si>
  <si>
    <t xml:space="preserve">宮城県　        </t>
  </si>
  <si>
    <t xml:space="preserve">栗駒町                                                      </t>
  </si>
  <si>
    <t xml:space="preserve">H15.4.1        </t>
  </si>
  <si>
    <t>045411</t>
  </si>
  <si>
    <t xml:space="preserve">迫町                                                        </t>
  </si>
  <si>
    <t xml:space="preserve">H14.8.5        </t>
  </si>
  <si>
    <t>054429</t>
  </si>
  <si>
    <t xml:space="preserve">平鹿町                                                      </t>
  </si>
  <si>
    <t>1180</t>
  </si>
  <si>
    <t xml:space="preserve">H14.10.26      </t>
  </si>
  <si>
    <t>103420</t>
  </si>
  <si>
    <t xml:space="preserve">小野上村                                                    </t>
  </si>
  <si>
    <t xml:space="preserve">H12.7.1        </t>
  </si>
  <si>
    <t>164216</t>
  </si>
  <si>
    <t xml:space="preserve">福光町                                                      </t>
  </si>
  <si>
    <t xml:space="preserve">H14.1.1        </t>
  </si>
  <si>
    <t>174416</t>
  </si>
  <si>
    <t xml:space="preserve">石川県　        </t>
  </si>
  <si>
    <t xml:space="preserve">内浦町                                                      </t>
  </si>
  <si>
    <t xml:space="preserve">H14.9.25       </t>
  </si>
  <si>
    <t>183024</t>
  </si>
  <si>
    <t xml:space="preserve">福井県　        </t>
  </si>
  <si>
    <t xml:space="preserve">美山町                                                      </t>
  </si>
  <si>
    <t xml:space="preserve">H13.3.23       </t>
  </si>
  <si>
    <t>193020</t>
  </si>
  <si>
    <t xml:space="preserve">牧丘町                                                      </t>
  </si>
  <si>
    <t xml:space="preserve">H13.7.18       </t>
  </si>
  <si>
    <t>203238</t>
  </si>
  <si>
    <t xml:space="preserve">御代田町                                                    </t>
  </si>
  <si>
    <t xml:space="preserve">H12.9.30       </t>
  </si>
  <si>
    <t>215627</t>
  </si>
  <si>
    <t xml:space="preserve">川上村                                                      </t>
  </si>
  <si>
    <t>215651</t>
  </si>
  <si>
    <t xml:space="preserve">福岡町                                                      </t>
  </si>
  <si>
    <t xml:space="preserve">H13.12.13      </t>
  </si>
  <si>
    <t xml:space="preserve">H14.3.1        </t>
  </si>
  <si>
    <t>324221</t>
  </si>
  <si>
    <t xml:space="preserve">仁摩町                                                      </t>
  </si>
  <si>
    <t xml:space="preserve">H15.8.11       </t>
  </si>
  <si>
    <t xml:space="preserve">H13.6.1        </t>
  </si>
  <si>
    <t>324477</t>
  </si>
  <si>
    <t xml:space="preserve">桜江町                                                      </t>
  </si>
  <si>
    <t xml:space="preserve">H13.6.26       </t>
  </si>
  <si>
    <t>012076</t>
  </si>
  <si>
    <t xml:space="preserve">帯広市                                                      </t>
  </si>
  <si>
    <t>d3</t>
  </si>
  <si>
    <t>d</t>
  </si>
  <si>
    <t xml:space="preserve">H12.1.31       </t>
  </si>
  <si>
    <t>012203</t>
  </si>
  <si>
    <t xml:space="preserve">士別市                                                      </t>
  </si>
  <si>
    <t xml:space="preserve">H7.12.18       </t>
  </si>
  <si>
    <t>012211</t>
  </si>
  <si>
    <t xml:space="preserve">名寄市                                                      </t>
  </si>
  <si>
    <t xml:space="preserve">H8.9.10        </t>
  </si>
  <si>
    <t>012289</t>
  </si>
  <si>
    <t xml:space="preserve">深川市                                                      </t>
  </si>
  <si>
    <t xml:space="preserve">H7.8.3         </t>
  </si>
  <si>
    <t>014249</t>
  </si>
  <si>
    <t xml:space="preserve">奈井江町                                                    </t>
  </si>
  <si>
    <t xml:space="preserve">H8.8.4         </t>
  </si>
  <si>
    <t>014338</t>
  </si>
  <si>
    <t xml:space="preserve">妹背牛町                                                    </t>
  </si>
  <si>
    <t xml:space="preserve">H11.10.13      </t>
  </si>
  <si>
    <t>014371</t>
  </si>
  <si>
    <t xml:space="preserve">北竜町                                                      </t>
  </si>
  <si>
    <t xml:space="preserve">H8.3.15        </t>
  </si>
  <si>
    <t>014389</t>
  </si>
  <si>
    <t xml:space="preserve">沼田町                                                      </t>
  </si>
  <si>
    <t xml:space="preserve">H9.4.1         </t>
  </si>
  <si>
    <t>014397</t>
  </si>
  <si>
    <t xml:space="preserve">幌加内町                                                    </t>
  </si>
  <si>
    <t xml:space="preserve">H7.12.15       </t>
  </si>
  <si>
    <t>014672</t>
  </si>
  <si>
    <t xml:space="preserve">風連町                                                      </t>
  </si>
  <si>
    <t xml:space="preserve">H9.10.1        </t>
  </si>
  <si>
    <t>014681</t>
  </si>
  <si>
    <t xml:space="preserve">下川町                                                      </t>
  </si>
  <si>
    <t xml:space="preserve">H9.7.30        </t>
  </si>
  <si>
    <t>014699</t>
  </si>
  <si>
    <t xml:space="preserve">美深町                                                      </t>
  </si>
  <si>
    <t xml:space="preserve">H8.7.23        </t>
  </si>
  <si>
    <t>015423</t>
  </si>
  <si>
    <t xml:space="preserve">女満別町                                                    </t>
  </si>
  <si>
    <t xml:space="preserve">H9.3.24        </t>
  </si>
  <si>
    <t>015431</t>
  </si>
  <si>
    <t xml:space="preserve">美幌町                                                      </t>
  </si>
  <si>
    <t xml:space="preserve">H9.9.12        </t>
  </si>
  <si>
    <t>015491</t>
  </si>
  <si>
    <t xml:space="preserve">訓子府町                                                    </t>
  </si>
  <si>
    <t xml:space="preserve">H11.12.27      </t>
  </si>
  <si>
    <t>016331</t>
  </si>
  <si>
    <t xml:space="preserve">上士幌町                                                    </t>
  </si>
  <si>
    <t xml:space="preserve">H9.10.18       </t>
  </si>
  <si>
    <t>016349</t>
  </si>
  <si>
    <t xml:space="preserve">鹿追町                                                      </t>
  </si>
  <si>
    <t xml:space="preserve">H8.10.4        </t>
  </si>
  <si>
    <t>016373</t>
  </si>
  <si>
    <t xml:space="preserve">芽室町                                                      </t>
  </si>
  <si>
    <t xml:space="preserve">H6.8.26        </t>
  </si>
  <si>
    <t>016438</t>
  </si>
  <si>
    <t xml:space="preserve">幕別町                                                      </t>
  </si>
  <si>
    <t xml:space="preserve">H8.9.1         </t>
  </si>
  <si>
    <t>016462</t>
  </si>
  <si>
    <t xml:space="preserve">本別町                                                      </t>
  </si>
  <si>
    <t xml:space="preserve">H11.9.10       </t>
  </si>
  <si>
    <t>016497</t>
  </si>
  <si>
    <t xml:space="preserve">浦幌町                                                      </t>
  </si>
  <si>
    <t xml:space="preserve">H9.5.7         </t>
  </si>
  <si>
    <t>044440</t>
  </si>
  <si>
    <t xml:space="preserve">色麻町                                                      </t>
  </si>
  <si>
    <t xml:space="preserve">H10.12.1       </t>
  </si>
  <si>
    <t>045250</t>
  </si>
  <si>
    <t xml:space="preserve">一迫町                                                      </t>
  </si>
  <si>
    <t xml:space="preserve">H11.12.20      </t>
  </si>
  <si>
    <t>045276</t>
  </si>
  <si>
    <t xml:space="preserve">鴬沢町                                                      </t>
  </si>
  <si>
    <t>045454</t>
  </si>
  <si>
    <t xml:space="preserve">豊里町                                                      </t>
  </si>
  <si>
    <t xml:space="preserve">H10.10.14      </t>
  </si>
  <si>
    <t>053228</t>
  </si>
  <si>
    <t xml:space="preserve">比内町                                                      </t>
  </si>
  <si>
    <t xml:space="preserve">H10.10.5       </t>
  </si>
  <si>
    <t>053422</t>
  </si>
  <si>
    <t xml:space="preserve">二ツ井町                                                    </t>
  </si>
  <si>
    <t>054101</t>
  </si>
  <si>
    <t xml:space="preserve">大内町                                                      </t>
  </si>
  <si>
    <t xml:space="preserve">H10.3.20       </t>
  </si>
  <si>
    <t>063665</t>
  </si>
  <si>
    <t xml:space="preserve">山形県　        </t>
  </si>
  <si>
    <t xml:space="preserve">鮭川村                                                      </t>
  </si>
  <si>
    <t xml:space="preserve">H8.1.31        </t>
  </si>
  <si>
    <t>064645</t>
  </si>
  <si>
    <t xml:space="preserve">平田町                                                      </t>
  </si>
  <si>
    <t xml:space="preserve">H11.8.30       </t>
  </si>
  <si>
    <t>072079</t>
  </si>
  <si>
    <t xml:space="preserve">福島県　        </t>
  </si>
  <si>
    <t xml:space="preserve">須賀川市                                                    </t>
  </si>
  <si>
    <t xml:space="preserve">H7.11.28       </t>
  </si>
  <si>
    <t>074055</t>
  </si>
  <si>
    <t xml:space="preserve">西会津町                                                    </t>
  </si>
  <si>
    <t>075213</t>
  </si>
  <si>
    <t xml:space="preserve">三春町                                                      </t>
  </si>
  <si>
    <t xml:space="preserve">H12.2.10       </t>
  </si>
  <si>
    <t>083631</t>
  </si>
  <si>
    <t xml:space="preserve">茨城県　        </t>
  </si>
  <si>
    <t xml:space="preserve">里美村                                                      </t>
  </si>
  <si>
    <t xml:space="preserve">H11.10.7       </t>
  </si>
  <si>
    <t>103021</t>
  </si>
  <si>
    <t xml:space="preserve">赤城村                                                      </t>
  </si>
  <si>
    <t xml:space="preserve">H11.1.18       </t>
  </si>
  <si>
    <t>133621</t>
  </si>
  <si>
    <t xml:space="preserve">東京都　        </t>
  </si>
  <si>
    <t xml:space="preserve">利島村                                                      </t>
  </si>
  <si>
    <t>154211</t>
  </si>
  <si>
    <t xml:space="preserve">山古志村                                                    </t>
  </si>
  <si>
    <t xml:space="preserve">H9.11.1        </t>
  </si>
  <si>
    <t>162086</t>
  </si>
  <si>
    <t xml:space="preserve">砺波市                                                      </t>
  </si>
  <si>
    <t xml:space="preserve">H14.11.28      </t>
  </si>
  <si>
    <t>164020</t>
  </si>
  <si>
    <t xml:space="preserve">平村                                                        </t>
  </si>
  <si>
    <t xml:space="preserve">H12.1.1        </t>
  </si>
  <si>
    <t>174025</t>
  </si>
  <si>
    <t xml:space="preserve">鳥屋町                                                      </t>
  </si>
  <si>
    <t xml:space="preserve">H10.3.25       </t>
  </si>
  <si>
    <t>174068</t>
  </si>
  <si>
    <t xml:space="preserve">鹿西町                                                      </t>
  </si>
  <si>
    <t xml:space="preserve">H8.9.29        </t>
  </si>
  <si>
    <t>184012</t>
  </si>
  <si>
    <t xml:space="preserve">南条町                                                      </t>
  </si>
  <si>
    <t xml:space="preserve">H7.12.6        </t>
  </si>
  <si>
    <t>193038</t>
  </si>
  <si>
    <t xml:space="preserve">三富村                                                      </t>
  </si>
  <si>
    <t xml:space="preserve">H9.3.28        </t>
  </si>
  <si>
    <t>203050</t>
  </si>
  <si>
    <t xml:space="preserve">H7.12.10       </t>
  </si>
  <si>
    <t>203874</t>
  </si>
  <si>
    <t xml:space="preserve">長谷村                                                      </t>
  </si>
  <si>
    <t xml:space="preserve">H12.3.30       </t>
  </si>
  <si>
    <t>204251</t>
  </si>
  <si>
    <t xml:space="preserve">木祖村                                                      </t>
  </si>
  <si>
    <t xml:space="preserve">H15.12.1       </t>
  </si>
  <si>
    <t>204439</t>
  </si>
  <si>
    <t xml:space="preserve">四賀村                                                      </t>
  </si>
  <si>
    <t xml:space="preserve">H7.6.22        </t>
  </si>
  <si>
    <t>204447</t>
  </si>
  <si>
    <t xml:space="preserve">本城村                                                      </t>
  </si>
  <si>
    <t xml:space="preserve">H11.4.1        </t>
  </si>
  <si>
    <t>204455</t>
  </si>
  <si>
    <t xml:space="preserve">坂北村                                                      </t>
  </si>
  <si>
    <t xml:space="preserve">H9.5.23        </t>
  </si>
  <si>
    <t>204463</t>
  </si>
  <si>
    <t xml:space="preserve">麻績村                                                      </t>
  </si>
  <si>
    <t xml:space="preserve">H11.3.26       </t>
  </si>
  <si>
    <t>204480</t>
  </si>
  <si>
    <t xml:space="preserve">生坂村                                                      </t>
  </si>
  <si>
    <t>205842</t>
  </si>
  <si>
    <t xml:space="preserve">牟礼村                                                      </t>
  </si>
  <si>
    <t xml:space="preserve">H7.3.31        </t>
  </si>
  <si>
    <t>205877</t>
  </si>
  <si>
    <t xml:space="preserve">鬼無里村                                                    </t>
  </si>
  <si>
    <t xml:space="preserve">H7.12.25       </t>
  </si>
  <si>
    <t>205893</t>
  </si>
  <si>
    <t xml:space="preserve">中条村                                                      </t>
  </si>
  <si>
    <t xml:space="preserve">H9.3.25        </t>
  </si>
  <si>
    <t>206024</t>
  </si>
  <si>
    <t xml:space="preserve">栄村                                                        </t>
  </si>
  <si>
    <t xml:space="preserve">H9.1.17        </t>
  </si>
  <si>
    <t>212172</t>
  </si>
  <si>
    <t xml:space="preserve">飛騨市                                                      </t>
  </si>
  <si>
    <t xml:space="preserve">H8.4.5         </t>
  </si>
  <si>
    <t>212199</t>
  </si>
  <si>
    <t xml:space="preserve">郡上市                                                      </t>
  </si>
  <si>
    <t xml:space="preserve">H15.8.21       </t>
  </si>
  <si>
    <t>214086</t>
  </si>
  <si>
    <t xml:space="preserve">坂内村                                                      </t>
  </si>
  <si>
    <t xml:space="preserve">H12.3.21       </t>
  </si>
  <si>
    <t>215678</t>
  </si>
  <si>
    <t xml:space="preserve">岩村町                                                      </t>
  </si>
  <si>
    <t xml:space="preserve">H8.3.6         </t>
  </si>
  <si>
    <t>262021</t>
  </si>
  <si>
    <t xml:space="preserve">舞鶴市                                                      </t>
  </si>
  <si>
    <t xml:space="preserve">H12.2.1        </t>
  </si>
  <si>
    <t>273210</t>
  </si>
  <si>
    <t xml:space="preserve">大阪府　        </t>
  </si>
  <si>
    <t xml:space="preserve">豊能町                                                      </t>
  </si>
  <si>
    <t xml:space="preserve">H11.3.29       </t>
  </si>
  <si>
    <t>284441</t>
  </si>
  <si>
    <t xml:space="preserve">香寺町                                                      </t>
  </si>
  <si>
    <t>285013</t>
  </si>
  <si>
    <t xml:space="preserve">佐用町                                                      </t>
  </si>
  <si>
    <t>285625</t>
  </si>
  <si>
    <t xml:space="preserve">但東町                                                      </t>
  </si>
  <si>
    <t>286044</t>
  </si>
  <si>
    <t xml:space="preserve">関宮町                                                      </t>
  </si>
  <si>
    <t xml:space="preserve">H10.11.1       </t>
  </si>
  <si>
    <t>294446</t>
  </si>
  <si>
    <t xml:space="preserve">奈良県　        </t>
  </si>
  <si>
    <t xml:space="preserve">黒滝村                                                      </t>
  </si>
  <si>
    <t>303445</t>
  </si>
  <si>
    <t xml:space="preserve">和歌山県        </t>
  </si>
  <si>
    <t xml:space="preserve">高野町                                                      </t>
  </si>
  <si>
    <t xml:space="preserve">H15.5.21       </t>
  </si>
  <si>
    <t>314013</t>
  </si>
  <si>
    <t xml:space="preserve">日南町                                                      </t>
  </si>
  <si>
    <t xml:space="preserve">H9.10.17       </t>
  </si>
  <si>
    <t>323225</t>
  </si>
  <si>
    <t xml:space="preserve">伯太町                                                      </t>
  </si>
  <si>
    <t xml:space="preserve">H16.2.2        </t>
  </si>
  <si>
    <t>323616</t>
  </si>
  <si>
    <t xml:space="preserve">大東町                                                      </t>
  </si>
  <si>
    <t xml:space="preserve">H10.6.6        </t>
  </si>
  <si>
    <t>324451</t>
  </si>
  <si>
    <t xml:space="preserve">瑞穂町                                                      </t>
  </si>
  <si>
    <t xml:space="preserve">H11.3.18       </t>
  </si>
  <si>
    <t>333441</t>
  </si>
  <si>
    <t xml:space="preserve">吉永町                                                      </t>
  </si>
  <si>
    <t xml:space="preserve">H12.3.27       </t>
  </si>
  <si>
    <t>335622</t>
  </si>
  <si>
    <t xml:space="preserve">神郷町                                                      </t>
  </si>
  <si>
    <t xml:space="preserve">H11.4.26       </t>
  </si>
  <si>
    <t>335649</t>
  </si>
  <si>
    <t xml:space="preserve">哲西町                                                      </t>
  </si>
  <si>
    <t>336050</t>
  </si>
  <si>
    <t xml:space="preserve">阿波村                                                      </t>
  </si>
  <si>
    <t>336441</t>
  </si>
  <si>
    <t xml:space="preserve">美作町                                                      </t>
  </si>
  <si>
    <t xml:space="preserve">H12.3.22       </t>
  </si>
  <si>
    <t>336459</t>
  </si>
  <si>
    <t xml:space="preserve">作東町                                                      </t>
  </si>
  <si>
    <t xml:space="preserve">H12.3.31       </t>
  </si>
  <si>
    <t>344087</t>
  </si>
  <si>
    <t xml:space="preserve">河内町                                                      </t>
  </si>
  <si>
    <t>374059</t>
  </si>
  <si>
    <t xml:space="preserve">香川県　        </t>
  </si>
  <si>
    <t xml:space="preserve">仲南町                                                      </t>
  </si>
  <si>
    <t xml:space="preserve">H9.6.1         </t>
  </si>
  <si>
    <t>374211</t>
  </si>
  <si>
    <t xml:space="preserve">高瀬町                                                      </t>
  </si>
  <si>
    <t xml:space="preserve">H7.11.1        </t>
  </si>
  <si>
    <t>374237</t>
  </si>
  <si>
    <t xml:space="preserve">三野町                                                      </t>
  </si>
  <si>
    <t>383546</t>
  </si>
  <si>
    <t xml:space="preserve">愛媛県　        </t>
  </si>
  <si>
    <t xml:space="preserve">大三島町                                                    </t>
  </si>
  <si>
    <t xml:space="preserve">H8.10.15       </t>
  </si>
  <si>
    <t>384046</t>
  </si>
  <si>
    <t xml:space="preserve">中山町                                                      </t>
  </si>
  <si>
    <t>393631</t>
  </si>
  <si>
    <t xml:space="preserve">高知県　        </t>
  </si>
  <si>
    <t xml:space="preserve">土佐町                                                      </t>
  </si>
  <si>
    <t>394076</t>
  </si>
  <si>
    <t xml:space="preserve">東津野村                                                    </t>
  </si>
  <si>
    <t xml:space="preserve">H8.3.31        </t>
  </si>
  <si>
    <t>404411</t>
  </si>
  <si>
    <t xml:space="preserve">福岡県　        </t>
  </si>
  <si>
    <t xml:space="preserve">杷木町                                                      </t>
  </si>
  <si>
    <t xml:space="preserve">H11.1.1        </t>
  </si>
  <si>
    <t>405418</t>
  </si>
  <si>
    <t xml:space="preserve">黒木町                                                      </t>
  </si>
  <si>
    <t>414425</t>
  </si>
  <si>
    <t xml:space="preserve">佐賀県　        </t>
  </si>
  <si>
    <t xml:space="preserve">塩田町                                                      </t>
  </si>
  <si>
    <t>433829</t>
  </si>
  <si>
    <t xml:space="preserve">菊鹿町                                                      </t>
  </si>
  <si>
    <t xml:space="preserve">H10.11.30      </t>
  </si>
  <si>
    <t>434248</t>
  </si>
  <si>
    <t xml:space="preserve">小国町                                                      </t>
  </si>
  <si>
    <t>434817</t>
  </si>
  <si>
    <t xml:space="preserve">田浦町                                                      </t>
  </si>
  <si>
    <t xml:space="preserve">H8.3.21        </t>
  </si>
  <si>
    <t>435295</t>
  </si>
  <si>
    <t xml:space="preserve">新和町                                                      </t>
  </si>
  <si>
    <t xml:space="preserve">H11.8.1        </t>
  </si>
  <si>
    <t>465275</t>
  </si>
  <si>
    <t xml:space="preserve">鹿児島県        </t>
  </si>
  <si>
    <t xml:space="preserve">龍郷町                                                      </t>
  </si>
  <si>
    <t>012157</t>
  </si>
  <si>
    <t xml:space="preserve">美唄市                                                      </t>
  </si>
  <si>
    <t>d4</t>
  </si>
  <si>
    <t xml:space="preserve">H13.6.27       </t>
  </si>
  <si>
    <t>014630</t>
  </si>
  <si>
    <t xml:space="preserve">占冠村                                                      </t>
  </si>
  <si>
    <t xml:space="preserve">H14.10.15      </t>
  </si>
  <si>
    <t>014869</t>
  </si>
  <si>
    <t xml:space="preserve">遠別町                                                      </t>
  </si>
  <si>
    <t xml:space="preserve">H13.11.28      </t>
  </si>
  <si>
    <t>014885</t>
  </si>
  <si>
    <t xml:space="preserve">幌延町                                                      </t>
  </si>
  <si>
    <t xml:space="preserve">H14.11.13      </t>
  </si>
  <si>
    <t>015598</t>
  </si>
  <si>
    <t xml:space="preserve">湧別町                                                      </t>
  </si>
  <si>
    <t xml:space="preserve">H13.12.15      </t>
  </si>
  <si>
    <t>016314</t>
  </si>
  <si>
    <t xml:space="preserve">音更町                                                      </t>
  </si>
  <si>
    <t xml:space="preserve">H12.10.31      </t>
  </si>
  <si>
    <t>016390</t>
  </si>
  <si>
    <t xml:space="preserve">更別村                                                      </t>
  </si>
  <si>
    <t xml:space="preserve">H14.9.1        </t>
  </si>
  <si>
    <t>016403</t>
  </si>
  <si>
    <t xml:space="preserve">忠類村                                                      </t>
  </si>
  <si>
    <t xml:space="preserve">H12.11.16      </t>
  </si>
  <si>
    <t>016411</t>
  </si>
  <si>
    <t xml:space="preserve">大樹町                                                      </t>
  </si>
  <si>
    <t xml:space="preserve">H14.5.31       </t>
  </si>
  <si>
    <t>016420</t>
  </si>
  <si>
    <t xml:space="preserve">広尾町                                                      </t>
  </si>
  <si>
    <t xml:space="preserve">H15.11.14      </t>
  </si>
  <si>
    <t>033022</t>
  </si>
  <si>
    <t xml:space="preserve">葛巻町                                                      </t>
  </si>
  <si>
    <t>033421</t>
  </si>
  <si>
    <t xml:space="preserve">石鳥谷町                                                    </t>
  </si>
  <si>
    <t xml:space="preserve">H15.9.5        </t>
  </si>
  <si>
    <t>033634</t>
  </si>
  <si>
    <t xml:space="preserve">湯田町                                                      </t>
  </si>
  <si>
    <t xml:space="preserve">H15.9.9        </t>
  </si>
  <si>
    <t>033847</t>
  </si>
  <si>
    <t xml:space="preserve">衣川村                                                      </t>
  </si>
  <si>
    <t xml:space="preserve">H14.6.18       </t>
  </si>
  <si>
    <t>034215</t>
  </si>
  <si>
    <t xml:space="preserve">H14.8.2        </t>
  </si>
  <si>
    <t>034266</t>
  </si>
  <si>
    <t xml:space="preserve">川崎村                                                      </t>
  </si>
  <si>
    <t xml:space="preserve">H14.7.31       </t>
  </si>
  <si>
    <t>035050</t>
  </si>
  <si>
    <t xml:space="preserve">大野村                                                      </t>
  </si>
  <si>
    <t xml:space="preserve">H14.2.1        </t>
  </si>
  <si>
    <t>035211</t>
  </si>
  <si>
    <t xml:space="preserve">浄法寺町                                                    </t>
  </si>
  <si>
    <t xml:space="preserve">H13.9.1        </t>
  </si>
  <si>
    <t xml:space="preserve">H10.9.30       </t>
  </si>
  <si>
    <t>045675</t>
  </si>
  <si>
    <t xml:space="preserve">北上町                                                      </t>
  </si>
  <si>
    <t xml:space="preserve">H14.5.1        </t>
  </si>
  <si>
    <t>053244</t>
  </si>
  <si>
    <t xml:space="preserve">阿仁町                                                      </t>
  </si>
  <si>
    <t xml:space="preserve">H14.9.17       </t>
  </si>
  <si>
    <t>053279</t>
  </si>
  <si>
    <t xml:space="preserve">上小阿仁村                                                  </t>
  </si>
  <si>
    <t xml:space="preserve">H14.11.1       </t>
  </si>
  <si>
    <t>053465</t>
  </si>
  <si>
    <t xml:space="preserve">藤里町                                                      </t>
  </si>
  <si>
    <t xml:space="preserve">H16.3.31       </t>
  </si>
  <si>
    <t>053813</t>
  </si>
  <si>
    <t xml:space="preserve">河辺町                                                      </t>
  </si>
  <si>
    <t xml:space="preserve">H14.11.19      </t>
  </si>
  <si>
    <t>054224</t>
  </si>
  <si>
    <t xml:space="preserve">西仙北町                                                    </t>
  </si>
  <si>
    <t xml:space="preserve">H10.12.25      </t>
  </si>
  <si>
    <t>054437</t>
  </si>
  <si>
    <t xml:space="preserve">雄物川町                                                    </t>
  </si>
  <si>
    <t xml:space="preserve">H15.5.1        </t>
  </si>
  <si>
    <t>054615</t>
  </si>
  <si>
    <t xml:space="preserve">稲川町                                                      </t>
  </si>
  <si>
    <t xml:space="preserve">H15.1.1        </t>
  </si>
  <si>
    <t>054640</t>
  </si>
  <si>
    <t xml:space="preserve">東成瀬村                                                    </t>
  </si>
  <si>
    <t xml:space="preserve">H14.1.10       </t>
  </si>
  <si>
    <t>062049</t>
  </si>
  <si>
    <t xml:space="preserve">酒田市                                                      </t>
  </si>
  <si>
    <t>064025</t>
  </si>
  <si>
    <t xml:space="preserve">白鷹町                                                      </t>
  </si>
  <si>
    <t xml:space="preserve">H14.5.22       </t>
  </si>
  <si>
    <t>064254</t>
  </si>
  <si>
    <t xml:space="preserve">櫛引町                                                      </t>
  </si>
  <si>
    <t xml:space="preserve">H12.11.1       </t>
  </si>
  <si>
    <t>064416</t>
  </si>
  <si>
    <t xml:space="preserve">温海町                                                      </t>
  </si>
  <si>
    <t xml:space="preserve">H12.7.31       </t>
  </si>
  <si>
    <t>072028</t>
  </si>
  <si>
    <t xml:space="preserve">会津若松市                                                  </t>
  </si>
  <si>
    <t xml:space="preserve">H14.4.1        </t>
  </si>
  <si>
    <t>074446</t>
  </si>
  <si>
    <t xml:space="preserve">三島町                                                      </t>
  </si>
  <si>
    <t xml:space="preserve">H13.12.19      </t>
  </si>
  <si>
    <t>074454</t>
  </si>
  <si>
    <t xml:space="preserve">金山町                                                      </t>
  </si>
  <si>
    <t xml:space="preserve">H14.12.13      </t>
  </si>
  <si>
    <t xml:space="preserve">H15.5.30       </t>
  </si>
  <si>
    <t>082023</t>
  </si>
  <si>
    <t xml:space="preserve">日立市                                                      </t>
  </si>
  <si>
    <t xml:space="preserve">H16.2.3        </t>
  </si>
  <si>
    <t>083470</t>
  </si>
  <si>
    <t xml:space="preserve">緒川村                                                      </t>
  </si>
  <si>
    <t>094064</t>
  </si>
  <si>
    <t xml:space="preserve">栃木県　        </t>
  </si>
  <si>
    <t xml:space="preserve">黒羽町                                                      </t>
  </si>
  <si>
    <t xml:space="preserve">H14.1.31       </t>
  </si>
  <si>
    <t>104281</t>
  </si>
  <si>
    <t xml:space="preserve">高山村                                                      </t>
  </si>
  <si>
    <t xml:space="preserve">H14.6.29       </t>
  </si>
  <si>
    <t>124222</t>
  </si>
  <si>
    <t xml:space="preserve">千葉県　        </t>
  </si>
  <si>
    <t xml:space="preserve">睦沢町                                                      </t>
  </si>
  <si>
    <t xml:space="preserve">H14.10.31      </t>
  </si>
  <si>
    <t>134023</t>
  </si>
  <si>
    <t xml:space="preserve">青ケ島村                                                    </t>
  </si>
  <si>
    <t>152102</t>
  </si>
  <si>
    <t xml:space="preserve">十日町市                                                    </t>
  </si>
  <si>
    <t xml:space="preserve">H14.1.6        </t>
  </si>
  <si>
    <t>154415</t>
  </si>
  <si>
    <t xml:space="preserve">川口町                                                      </t>
  </si>
  <si>
    <t>154636</t>
  </si>
  <si>
    <t xml:space="preserve">六日町                                                      </t>
  </si>
  <si>
    <t xml:space="preserve">H12.7.26       </t>
  </si>
  <si>
    <t>154644</t>
  </si>
  <si>
    <t xml:space="preserve">大和町                                                      </t>
  </si>
  <si>
    <t xml:space="preserve">H14.10.8       </t>
  </si>
  <si>
    <t>155624</t>
  </si>
  <si>
    <t xml:space="preserve">能生町                                                      </t>
  </si>
  <si>
    <t xml:space="preserve">H12.10.5       </t>
  </si>
  <si>
    <t xml:space="preserve">H10.5.28       </t>
  </si>
  <si>
    <t>173827</t>
  </si>
  <si>
    <t xml:space="preserve">富来町                                                      </t>
  </si>
  <si>
    <t xml:space="preserve">H15.1.7        </t>
  </si>
  <si>
    <t>173835</t>
  </si>
  <si>
    <t xml:space="preserve">志雄町                                                      </t>
  </si>
  <si>
    <t>174050</t>
  </si>
  <si>
    <t xml:space="preserve">能登島町                                                    </t>
  </si>
  <si>
    <t xml:space="preserve">H16.3.26       </t>
  </si>
  <si>
    <t>193054</t>
  </si>
  <si>
    <t xml:space="preserve">大和村                                                      </t>
  </si>
  <si>
    <t>193437</t>
  </si>
  <si>
    <t xml:space="preserve">市川大門町                                                  </t>
  </si>
  <si>
    <t xml:space="preserve">H15.8.12       </t>
  </si>
  <si>
    <t>204234</t>
  </si>
  <si>
    <t xml:space="preserve">南木曾町                                                    </t>
  </si>
  <si>
    <t xml:space="preserve">H12.8.19       </t>
  </si>
  <si>
    <t xml:space="preserve">H10.1.22       </t>
  </si>
  <si>
    <t>205818</t>
  </si>
  <si>
    <t xml:space="preserve">信州新町                                                    </t>
  </si>
  <si>
    <t xml:space="preserve">H13.10.1       </t>
  </si>
  <si>
    <t>205869</t>
  </si>
  <si>
    <t xml:space="preserve">戸隠村                                                      </t>
  </si>
  <si>
    <t xml:space="preserve">H13.10.31      </t>
  </si>
  <si>
    <t>212032</t>
  </si>
  <si>
    <t xml:space="preserve">高山市                                                      </t>
  </si>
  <si>
    <t xml:space="preserve">H7.10.25       </t>
  </si>
  <si>
    <t>216046</t>
  </si>
  <si>
    <t xml:space="preserve">白川村                                                      </t>
  </si>
  <si>
    <t>216054</t>
  </si>
  <si>
    <t xml:space="preserve">宮村                                                        </t>
  </si>
  <si>
    <t xml:space="preserve">H14.7.11       </t>
  </si>
  <si>
    <t>216062</t>
  </si>
  <si>
    <t xml:space="preserve">久々野町                                                    </t>
  </si>
  <si>
    <t xml:space="preserve">H15.8.29       </t>
  </si>
  <si>
    <t>244651</t>
  </si>
  <si>
    <t xml:space="preserve">南島町                                                      </t>
  </si>
  <si>
    <t xml:space="preserve">H13.8.30       </t>
  </si>
  <si>
    <t>255033</t>
  </si>
  <si>
    <t xml:space="preserve">滋賀県　        </t>
  </si>
  <si>
    <t xml:space="preserve">余呉町                                                      </t>
  </si>
  <si>
    <t xml:space="preserve">H15.3.28       </t>
  </si>
  <si>
    <t>264059</t>
  </si>
  <si>
    <t xml:space="preserve">H15.9.10       </t>
  </si>
  <si>
    <t>265217</t>
  </si>
  <si>
    <t xml:space="preserve">久美浜町                                                    </t>
  </si>
  <si>
    <t xml:space="preserve">H16.3.15       </t>
  </si>
  <si>
    <t>284629</t>
  </si>
  <si>
    <t xml:space="preserve">揖保川町                                                    </t>
  </si>
  <si>
    <t>294462</t>
  </si>
  <si>
    <t xml:space="preserve">天川村                                                      </t>
  </si>
  <si>
    <t xml:space="preserve">H13.10.12      </t>
  </si>
  <si>
    <t>303828</t>
  </si>
  <si>
    <t xml:space="preserve">日高町                                                      </t>
  </si>
  <si>
    <t xml:space="preserve">H15.2.4        </t>
  </si>
  <si>
    <t>313025</t>
  </si>
  <si>
    <t xml:space="preserve">岩美町                                                      </t>
  </si>
  <si>
    <t xml:space="preserve">H12.10.25      </t>
  </si>
  <si>
    <t>313211</t>
  </si>
  <si>
    <t xml:space="preserve">郡家町                                                      </t>
  </si>
  <si>
    <t xml:space="preserve">H15.8.10       </t>
  </si>
  <si>
    <t>314048</t>
  </si>
  <si>
    <t xml:space="preserve">溝口町                                                      </t>
  </si>
  <si>
    <t>322016</t>
  </si>
  <si>
    <t xml:space="preserve">松江市                                                      </t>
  </si>
  <si>
    <t xml:space="preserve">H16.4.1        </t>
  </si>
  <si>
    <t>322067</t>
  </si>
  <si>
    <t xml:space="preserve">安来市                                                      </t>
  </si>
  <si>
    <t xml:space="preserve">H16.3.1        </t>
  </si>
  <si>
    <t>323055</t>
  </si>
  <si>
    <t xml:space="preserve">八雲村                                                      </t>
  </si>
  <si>
    <t xml:space="preserve">H13.8.9        </t>
  </si>
  <si>
    <t>323063</t>
  </si>
  <si>
    <t xml:space="preserve">玉湯町                                                      </t>
  </si>
  <si>
    <t xml:space="preserve">H15.11.1       </t>
  </si>
  <si>
    <t>323217</t>
  </si>
  <si>
    <t xml:space="preserve">広瀬町                                                      </t>
  </si>
  <si>
    <t xml:space="preserve">H15.7.31       </t>
  </si>
  <si>
    <t xml:space="preserve">H15.6.1        </t>
  </si>
  <si>
    <t xml:space="preserve">H9.3.31        </t>
  </si>
  <si>
    <t>323420</t>
  </si>
  <si>
    <t xml:space="preserve">横田町                                                      </t>
  </si>
  <si>
    <t xml:space="preserve">H15.7.9        </t>
  </si>
  <si>
    <t>323632</t>
  </si>
  <si>
    <t xml:space="preserve">木次町                                                      </t>
  </si>
  <si>
    <t xml:space="preserve">H14.7.1        </t>
  </si>
  <si>
    <t>323811</t>
  </si>
  <si>
    <t xml:space="preserve">三刀屋町                                                    </t>
  </si>
  <si>
    <t xml:space="preserve">H15.7.1        </t>
  </si>
  <si>
    <t>323829</t>
  </si>
  <si>
    <t xml:space="preserve">吉田村                                                      </t>
  </si>
  <si>
    <t xml:space="preserve">H15.10.1       </t>
  </si>
  <si>
    <t>323837</t>
  </si>
  <si>
    <t xml:space="preserve">掛合町                                                      </t>
  </si>
  <si>
    <t>323853</t>
  </si>
  <si>
    <t xml:space="preserve">赤来町                                                      </t>
  </si>
  <si>
    <t>324469</t>
  </si>
  <si>
    <t xml:space="preserve">石見町                                                      </t>
  </si>
  <si>
    <t xml:space="preserve">H16.3.22       </t>
  </si>
  <si>
    <t>325244</t>
  </si>
  <si>
    <t xml:space="preserve">都万村                                                      </t>
  </si>
  <si>
    <t>325252</t>
  </si>
  <si>
    <t xml:space="preserve">海士町                                                      </t>
  </si>
  <si>
    <t xml:space="preserve">H14.9.28       </t>
  </si>
  <si>
    <t>325261</t>
  </si>
  <si>
    <t xml:space="preserve">西ノ島町                                                    </t>
  </si>
  <si>
    <t xml:space="preserve">H15.10.8       </t>
  </si>
  <si>
    <t>335835</t>
  </si>
  <si>
    <t xml:space="preserve">湯原町                                                      </t>
  </si>
  <si>
    <t xml:space="preserve">H14.8.30       </t>
  </si>
  <si>
    <t>342149</t>
  </si>
  <si>
    <t xml:space="preserve">安芸高田市                                                  </t>
  </si>
  <si>
    <t xml:space="preserve">H12.12.11      </t>
  </si>
  <si>
    <t>344079</t>
  </si>
  <si>
    <t xml:space="preserve">H14.8.12       </t>
  </si>
  <si>
    <t>345814</t>
  </si>
  <si>
    <t xml:space="preserve">君田村                                                      </t>
  </si>
  <si>
    <t>345822</t>
  </si>
  <si>
    <t xml:space="preserve">布野村                                                      </t>
  </si>
  <si>
    <t xml:space="preserve">H13.10.16      </t>
  </si>
  <si>
    <t>353256</t>
  </si>
  <si>
    <t xml:space="preserve">山口県　        </t>
  </si>
  <si>
    <t xml:space="preserve">周東町                                                      </t>
  </si>
  <si>
    <t xml:space="preserve">H14.3.5        </t>
  </si>
  <si>
    <t>355054</t>
  </si>
  <si>
    <t xml:space="preserve">むつみ村                                                    </t>
  </si>
  <si>
    <t>373630</t>
  </si>
  <si>
    <t xml:space="preserve">香南町                                                      </t>
  </si>
  <si>
    <t xml:space="preserve">H15.9.1        </t>
  </si>
  <si>
    <t>382043</t>
  </si>
  <si>
    <t xml:space="preserve">八幡浜市                                                    </t>
  </si>
  <si>
    <t xml:space="preserve">H13.3.30       </t>
  </si>
  <si>
    <t>383503</t>
  </si>
  <si>
    <t xml:space="preserve">弓削町                                                      </t>
  </si>
  <si>
    <t>404837</t>
  </si>
  <si>
    <t xml:space="preserve">浮羽町                                                      </t>
  </si>
  <si>
    <t xml:space="preserve">H15.8.25       </t>
  </si>
  <si>
    <t>405213</t>
  </si>
  <si>
    <t xml:space="preserve">城島町                                                      </t>
  </si>
  <si>
    <t xml:space="preserve">H13.5.25       </t>
  </si>
  <si>
    <t>405817</t>
  </si>
  <si>
    <t xml:space="preserve">高田町                                                      </t>
  </si>
  <si>
    <t>412058</t>
  </si>
  <si>
    <t xml:space="preserve">伊万里市                                                    </t>
  </si>
  <si>
    <t xml:space="preserve">H13.2.21       </t>
  </si>
  <si>
    <t>413011</t>
  </si>
  <si>
    <t xml:space="preserve">諸富町                                                      </t>
  </si>
  <si>
    <t xml:space="preserve">H13.3.1        </t>
  </si>
  <si>
    <t>413224</t>
  </si>
  <si>
    <t xml:space="preserve">千代田町                                                    </t>
  </si>
  <si>
    <t xml:space="preserve">H15.12.19      </t>
  </si>
  <si>
    <t>413631</t>
  </si>
  <si>
    <t xml:space="preserve">牛津町                                                      </t>
  </si>
  <si>
    <t xml:space="preserve">H13.5.1        </t>
  </si>
  <si>
    <t>413828</t>
  </si>
  <si>
    <t xml:space="preserve">七山村                                                      </t>
  </si>
  <si>
    <t xml:space="preserve">H15.7.29       </t>
  </si>
  <si>
    <t>414026</t>
  </si>
  <si>
    <t xml:space="preserve">西有田町                                                    </t>
  </si>
  <si>
    <t xml:space="preserve">H16.3.25       </t>
  </si>
  <si>
    <t>414247</t>
  </si>
  <si>
    <t xml:space="preserve">江北町                                                      </t>
  </si>
  <si>
    <t xml:space="preserve">H14.3.29       </t>
  </si>
  <si>
    <t>423041</t>
  </si>
  <si>
    <t xml:space="preserve">長崎県　        </t>
  </si>
  <si>
    <t xml:space="preserve">野母崎町                                                    </t>
  </si>
  <si>
    <t xml:space="preserve">H15.2.6        </t>
  </si>
  <si>
    <t>423114</t>
  </si>
  <si>
    <t xml:space="preserve">西海町                                                      </t>
  </si>
  <si>
    <t xml:space="preserve">H15.10.30      </t>
  </si>
  <si>
    <t>432105</t>
  </si>
  <si>
    <t xml:space="preserve">菊池市                                                      </t>
  </si>
  <si>
    <t xml:space="preserve">H15.6.9        </t>
  </si>
  <si>
    <t xml:space="preserve">H13.7.1        </t>
  </si>
  <si>
    <t>433462</t>
  </si>
  <si>
    <t xml:space="preserve">中央町                                                      </t>
  </si>
  <si>
    <t>433683</t>
  </si>
  <si>
    <t xml:space="preserve">長洲町                                                      </t>
  </si>
  <si>
    <t>434230</t>
  </si>
  <si>
    <t xml:space="preserve">南小国町                                                    </t>
  </si>
  <si>
    <t xml:space="preserve">H13.12.26      </t>
  </si>
  <si>
    <t>434663</t>
  </si>
  <si>
    <t xml:space="preserve">東陽村                                                      </t>
  </si>
  <si>
    <t>434671</t>
  </si>
  <si>
    <t xml:space="preserve">泉村                                                        </t>
  </si>
  <si>
    <t xml:space="preserve">H14.6.27       </t>
  </si>
  <si>
    <t>435325</t>
  </si>
  <si>
    <t xml:space="preserve">天草町                                                      </t>
  </si>
  <si>
    <t xml:space="preserve">H14.9.12       </t>
  </si>
  <si>
    <t>444081</t>
  </si>
  <si>
    <t xml:space="preserve">大分県　        </t>
  </si>
  <si>
    <t xml:space="preserve">蒲江町                                                      </t>
  </si>
  <si>
    <t xml:space="preserve">H14.3.28       </t>
  </si>
  <si>
    <t>444243</t>
  </si>
  <si>
    <t xml:space="preserve">緒方町                                                      </t>
  </si>
  <si>
    <t xml:space="preserve">H14.8.26       </t>
  </si>
  <si>
    <t>463892</t>
  </si>
  <si>
    <t xml:space="preserve">上甑村                                                      </t>
  </si>
  <si>
    <t>464040</t>
  </si>
  <si>
    <t xml:space="preserve">長島町                                                      </t>
  </si>
  <si>
    <t>464635</t>
  </si>
  <si>
    <t xml:space="preserve">財部町                                                      </t>
  </si>
  <si>
    <t>団体コード</t>
  </si>
  <si>
    <t>都道府県名</t>
  </si>
  <si>
    <t>事業コード</t>
  </si>
  <si>
    <t>類型区分</t>
  </si>
  <si>
    <t>処理区域内人口別区分</t>
  </si>
  <si>
    <t>有収水量密度別区分</t>
  </si>
  <si>
    <t>供用開始後年数別区分</t>
  </si>
  <si>
    <t>処理区域内人口</t>
  </si>
  <si>
    <t>現在処理区域面積</t>
  </si>
  <si>
    <t>年間有収水量</t>
  </si>
  <si>
    <t>有収水量密度</t>
  </si>
  <si>
    <t>供用開始年月日</t>
  </si>
  <si>
    <t>現在水便設置済人口</t>
  </si>
  <si>
    <t>水洗化率</t>
  </si>
  <si>
    <t>年間汚水処理水量</t>
  </si>
  <si>
    <t>有収率</t>
  </si>
  <si>
    <t>使用料収入</t>
  </si>
  <si>
    <t>使用料単価</t>
  </si>
  <si>
    <t>汚水処理費</t>
  </si>
  <si>
    <t>汚水処理費（維持管理費）</t>
  </si>
  <si>
    <t>汚水処理費（資本費）</t>
  </si>
  <si>
    <t>汚水処理原価</t>
  </si>
  <si>
    <t>汚水処理原価（維持管理費）</t>
  </si>
  <si>
    <t>汚水処理原価（資本費）</t>
  </si>
  <si>
    <t>使用料回収率</t>
  </si>
  <si>
    <t>使用料回収率（維持管理費）</t>
  </si>
  <si>
    <t>処理人口１人あたりの維持管理費計（汚水分）</t>
  </si>
  <si>
    <t>処理人口１人あたりの資本費計（汚水分）</t>
  </si>
  <si>
    <t>処理人口１人あたりの管理運営費計（汚水分）</t>
  </si>
  <si>
    <t>一般家庭用使用料</t>
  </si>
  <si>
    <r>
      <t>一般家庭用使用料（2</t>
    </r>
    <r>
      <rPr>
        <sz val="11"/>
        <rFont val="ＭＳ Ｐゴシック"/>
        <family val="3"/>
      </rPr>
      <t>0㎥当たり）</t>
    </r>
  </si>
  <si>
    <t>維持管理費計</t>
  </si>
  <si>
    <t>処理人口１人あたりの維持管理費計</t>
  </si>
  <si>
    <t>資本費計</t>
  </si>
  <si>
    <t>処理人口１人あたりの資本費計</t>
  </si>
  <si>
    <t>管理運営費計</t>
  </si>
  <si>
    <t>処理人口１人あたりの管理運営費計</t>
  </si>
  <si>
    <t>（人）</t>
  </si>
  <si>
    <r>
      <t>（ｍ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</si>
  <si>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r>
      <t>（千ｍ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/ha）</t>
    </r>
  </si>
  <si>
    <t>（千円）</t>
  </si>
  <si>
    <r>
      <t>（円/ｍ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</si>
  <si>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（円/人）</t>
  </si>
  <si>
    <t>（円）</t>
  </si>
  <si>
    <t>d4</t>
  </si>
  <si>
    <t xml:space="preserve">団体数          </t>
  </si>
  <si>
    <t>300</t>
  </si>
  <si>
    <t>個別処理計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</si>
</sst>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_ "/>
    <numFmt numFmtId="180" formatCode="0.0_ "/>
    <numFmt numFmtId="181" formatCode="0.00_ "/>
    <numFmt numFmtId="182" formatCode="0_ "/>
    <numFmt numFmtId="183" formatCode="#,##0_);[Red]\(#,##0\)"/>
    <numFmt numFmtId="184" formatCode="0.00_);[Red]\(0.00\)"/>
    <numFmt numFmtId="185" formatCode="0.0"/>
    <numFmt numFmtId="186" formatCode="0.0_);[Red]\(0.0\)"/>
    <numFmt numFmtId="187" formatCode="#,##0;&quot;△ &quot;#,##0"/>
    <numFmt numFmtId="188" formatCode="#,##0.00_);[Red]\(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vertAlign val="superscript"/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0" borderId="0" xfId="20" applyNumberFormat="1" applyFont="1" applyFill="1" applyBorder="1" applyAlignment="1" quotePrefix="1">
      <alignment horizontal="right" vertical="center" wrapText="1"/>
      <protection/>
    </xf>
    <xf numFmtId="49" fontId="2" fillId="0" borderId="0" xfId="20" applyNumberFormat="1" applyFont="1" applyFill="1" applyBorder="1" applyAlignment="1">
      <alignment vertical="center" wrapText="1"/>
      <protection/>
    </xf>
    <xf numFmtId="49" fontId="2" fillId="0" borderId="0" xfId="20" applyNumberFormat="1" applyFont="1" applyFill="1" applyBorder="1" applyAlignment="1" quotePrefix="1">
      <alignment horizontal="left" vertical="center" shrinkToFit="1"/>
      <protection/>
    </xf>
    <xf numFmtId="49" fontId="2" fillId="0" borderId="0" xfId="20" applyNumberFormat="1" applyFont="1" applyFill="1" applyBorder="1" applyAlignment="1">
      <alignment horizontal="center" vertical="center" wrapText="1"/>
      <protection/>
    </xf>
    <xf numFmtId="183" fontId="2" fillId="0" borderId="0" xfId="20" applyNumberFormat="1" applyFont="1" applyFill="1" applyBorder="1" applyAlignment="1">
      <alignment horizontal="center"/>
      <protection/>
    </xf>
    <xf numFmtId="49" fontId="2" fillId="0" borderId="0" xfId="20" applyNumberFormat="1" applyFont="1" applyFill="1" applyBorder="1" applyAlignment="1">
      <alignment horizontal="center"/>
      <protection/>
    </xf>
    <xf numFmtId="188" fontId="2" fillId="0" borderId="0" xfId="20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49" fontId="2" fillId="0" borderId="2" xfId="20" applyNumberFormat="1" applyFont="1" applyFill="1" applyBorder="1" applyAlignment="1" quotePrefix="1">
      <alignment horizontal="right" vertical="center" wrapText="1"/>
      <protection/>
    </xf>
    <xf numFmtId="49" fontId="2" fillId="0" borderId="2" xfId="20" applyNumberFormat="1" applyFont="1" applyFill="1" applyBorder="1" applyAlignment="1">
      <alignment vertical="center" wrapText="1"/>
      <protection/>
    </xf>
    <xf numFmtId="49" fontId="2" fillId="0" borderId="2" xfId="20" applyNumberFormat="1" applyFont="1" applyFill="1" applyBorder="1" applyAlignment="1" quotePrefix="1">
      <alignment horizontal="left" vertical="center" shrinkToFit="1"/>
      <protection/>
    </xf>
    <xf numFmtId="49" fontId="2" fillId="0" borderId="2" xfId="20" applyNumberFormat="1" applyFont="1" applyFill="1" applyBorder="1" applyAlignment="1">
      <alignment horizontal="center" vertical="center" wrapText="1"/>
      <protection/>
    </xf>
    <xf numFmtId="183" fontId="2" fillId="0" borderId="2" xfId="20" applyNumberFormat="1" applyFont="1" applyFill="1" applyBorder="1" applyAlignment="1">
      <alignment horizontal="center"/>
      <protection/>
    </xf>
    <xf numFmtId="49" fontId="2" fillId="0" borderId="2" xfId="20" applyNumberFormat="1" applyFont="1" applyFill="1" applyBorder="1" applyAlignment="1">
      <alignment horizontal="center"/>
      <protection/>
    </xf>
    <xf numFmtId="188" fontId="2" fillId="0" borderId="2" xfId="20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184" fontId="2" fillId="0" borderId="3" xfId="0" applyNumberFormat="1" applyFont="1" applyFill="1" applyBorder="1" applyAlignment="1" quotePrefix="1">
      <alignment/>
    </xf>
    <xf numFmtId="179" fontId="2" fillId="0" borderId="2" xfId="0" applyNumberFormat="1" applyFont="1" applyFill="1" applyBorder="1" applyAlignment="1" quotePrefix="1">
      <alignment shrinkToFit="1"/>
    </xf>
    <xf numFmtId="0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 vertical="center"/>
    </xf>
    <xf numFmtId="179" fontId="2" fillId="0" borderId="3" xfId="16" applyNumberFormat="1" applyFont="1" applyFill="1" applyBorder="1" applyAlignment="1" quotePrefix="1">
      <alignment shrinkToFit="1"/>
    </xf>
    <xf numFmtId="49" fontId="2" fillId="0" borderId="3" xfId="0" applyNumberFormat="1" applyFont="1" applyFill="1" applyBorder="1" applyAlignment="1">
      <alignment horizontal="left" shrinkToFit="1"/>
    </xf>
    <xf numFmtId="180" fontId="2" fillId="0" borderId="3" xfId="16" applyNumberFormat="1" applyFont="1" applyFill="1" applyBorder="1" applyAlignment="1" quotePrefix="1">
      <alignment shrinkToFit="1"/>
    </xf>
    <xf numFmtId="188" fontId="2" fillId="0" borderId="3" xfId="16" applyNumberFormat="1" applyFont="1" applyFill="1" applyBorder="1" applyAlignment="1" quotePrefix="1">
      <alignment shrinkToFit="1"/>
    </xf>
    <xf numFmtId="181" fontId="2" fillId="0" borderId="3" xfId="16" applyNumberFormat="1" applyFont="1" applyFill="1" applyBorder="1" applyAlignment="1" quotePrefix="1">
      <alignment shrinkToFit="1"/>
    </xf>
    <xf numFmtId="179" fontId="2" fillId="0" borderId="3" xfId="0" applyNumberFormat="1" applyFont="1" applyFill="1" applyBorder="1" applyAlignment="1" quotePrefix="1">
      <alignment shrinkToFit="1"/>
    </xf>
    <xf numFmtId="179" fontId="2" fillId="0" borderId="3" xfId="16" applyNumberFormat="1" applyFont="1" applyFill="1" applyBorder="1" applyAlignment="1">
      <alignment shrinkToFit="1"/>
    </xf>
    <xf numFmtId="180" fontId="2" fillId="0" borderId="3" xfId="16" applyNumberFormat="1" applyFont="1" applyFill="1" applyBorder="1" applyAlignment="1">
      <alignment shrinkToFit="1"/>
    </xf>
    <xf numFmtId="179" fontId="2" fillId="0" borderId="3" xfId="16" applyNumberFormat="1" applyFont="1" applyFill="1" applyBorder="1" applyAlignment="1">
      <alignment horizontal="right" shrinkToFit="1"/>
    </xf>
    <xf numFmtId="179" fontId="2" fillId="0" borderId="0" xfId="0" applyNumberFormat="1" applyFont="1" applyFill="1" applyBorder="1" applyAlignment="1" quotePrefix="1">
      <alignment shrinkToFit="1"/>
    </xf>
    <xf numFmtId="184" fontId="2" fillId="0" borderId="0" xfId="0" applyNumberFormat="1" applyFont="1" applyFill="1" applyBorder="1" applyAlignment="1" quotePrefix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8" fontId="2" fillId="0" borderId="0" xfId="0" applyNumberFormat="1" applyFont="1" applyFill="1" applyAlignment="1">
      <alignment/>
    </xf>
    <xf numFmtId="18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 vertical="center"/>
    </xf>
    <xf numFmtId="179" fontId="2" fillId="0" borderId="2" xfId="16" applyNumberFormat="1" applyFont="1" applyFill="1" applyBorder="1" applyAlignment="1" quotePrefix="1">
      <alignment shrinkToFit="1"/>
    </xf>
    <xf numFmtId="49" fontId="2" fillId="0" borderId="2" xfId="0" applyNumberFormat="1" applyFont="1" applyFill="1" applyBorder="1" applyAlignment="1">
      <alignment horizontal="left" shrinkToFit="1"/>
    </xf>
    <xf numFmtId="180" fontId="2" fillId="0" borderId="2" xfId="16" applyNumberFormat="1" applyFont="1" applyFill="1" applyBorder="1" applyAlignment="1" quotePrefix="1">
      <alignment shrinkToFit="1"/>
    </xf>
    <xf numFmtId="188" fontId="2" fillId="0" borderId="2" xfId="16" applyNumberFormat="1" applyFont="1" applyFill="1" applyBorder="1" applyAlignment="1" quotePrefix="1">
      <alignment shrinkToFit="1"/>
    </xf>
    <xf numFmtId="181" fontId="2" fillId="0" borderId="2" xfId="16" applyNumberFormat="1" applyFont="1" applyFill="1" applyBorder="1" applyAlignment="1" quotePrefix="1">
      <alignment shrinkToFit="1"/>
    </xf>
    <xf numFmtId="183" fontId="2" fillId="0" borderId="3" xfId="0" applyNumberFormat="1" applyFont="1" applyFill="1" applyBorder="1" applyAlignment="1" quotePrefix="1">
      <alignment/>
    </xf>
    <xf numFmtId="179" fontId="2" fillId="0" borderId="2" xfId="16" applyNumberFormat="1" applyFont="1" applyFill="1" applyBorder="1" applyAlignment="1">
      <alignment shrinkToFit="1"/>
    </xf>
    <xf numFmtId="49" fontId="2" fillId="0" borderId="3" xfId="0" applyNumberFormat="1" applyFont="1" applyFill="1" applyBorder="1" applyAlignment="1" quotePrefix="1">
      <alignment horizontal="right"/>
    </xf>
    <xf numFmtId="0" fontId="2" fillId="0" borderId="3" xfId="0" applyNumberFormat="1" applyFont="1" applyFill="1" applyBorder="1" applyAlignment="1">
      <alignment/>
    </xf>
    <xf numFmtId="0" fontId="2" fillId="0" borderId="3" xfId="0" applyNumberFormat="1" applyFont="1" applyFill="1" applyBorder="1" applyAlignment="1" quotePrefix="1">
      <alignment/>
    </xf>
    <xf numFmtId="180" fontId="2" fillId="0" borderId="3" xfId="0" applyNumberFormat="1" applyFont="1" applyFill="1" applyBorder="1" applyAlignment="1" quotePrefix="1">
      <alignment horizontal="right"/>
    </xf>
    <xf numFmtId="185" fontId="2" fillId="0" borderId="3" xfId="0" applyNumberFormat="1" applyFont="1" applyFill="1" applyBorder="1" applyAlignment="1" quotePrefix="1">
      <alignment/>
    </xf>
    <xf numFmtId="188" fontId="2" fillId="0" borderId="3" xfId="0" applyNumberFormat="1" applyFont="1" applyFill="1" applyBorder="1" applyAlignment="1" quotePrefix="1">
      <alignment/>
    </xf>
    <xf numFmtId="2" fontId="2" fillId="0" borderId="3" xfId="0" applyNumberFormat="1" applyFont="1" applyFill="1" applyBorder="1" applyAlignment="1" quotePrefix="1">
      <alignment/>
    </xf>
    <xf numFmtId="186" fontId="2" fillId="0" borderId="3" xfId="0" applyNumberFormat="1" applyFont="1" applyFill="1" applyBorder="1" applyAlignment="1" quotePrefix="1">
      <alignment/>
    </xf>
    <xf numFmtId="187" fontId="2" fillId="0" borderId="3" xfId="16" applyNumberFormat="1" applyFont="1" applyFill="1" applyBorder="1" applyAlignment="1" quotePrefix="1">
      <alignment horizontal="right"/>
    </xf>
    <xf numFmtId="179" fontId="2" fillId="0" borderId="3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179" fontId="2" fillId="0" borderId="0" xfId="16" applyNumberFormat="1" applyFont="1" applyFill="1" applyBorder="1" applyAlignment="1" quotePrefix="1">
      <alignment shrinkToFit="1"/>
    </xf>
    <xf numFmtId="180" fontId="2" fillId="0" borderId="0" xfId="0" applyNumberFormat="1" applyFont="1" applyFill="1" applyBorder="1" applyAlignment="1" quotePrefix="1">
      <alignment horizontal="right"/>
    </xf>
    <xf numFmtId="185" fontId="2" fillId="0" borderId="0" xfId="0" applyNumberFormat="1" applyFont="1" applyFill="1" applyBorder="1" applyAlignment="1" quotePrefix="1">
      <alignment/>
    </xf>
    <xf numFmtId="188" fontId="2" fillId="0" borderId="0" xfId="0" applyNumberFormat="1" applyFont="1" applyFill="1" applyBorder="1" applyAlignment="1" quotePrefix="1">
      <alignment/>
    </xf>
    <xf numFmtId="2" fontId="2" fillId="0" borderId="0" xfId="0" applyNumberFormat="1" applyFont="1" applyFill="1" applyBorder="1" applyAlignment="1" quotePrefix="1">
      <alignment/>
    </xf>
    <xf numFmtId="186" fontId="2" fillId="0" borderId="0" xfId="0" applyNumberFormat="1" applyFont="1" applyFill="1" applyBorder="1" applyAlignment="1" quotePrefix="1">
      <alignment/>
    </xf>
    <xf numFmtId="187" fontId="2" fillId="0" borderId="0" xfId="16" applyNumberFormat="1" applyFont="1" applyFill="1" applyBorder="1" applyAlignment="1" quotePrefix="1">
      <alignment horizontal="right"/>
    </xf>
    <xf numFmtId="183" fontId="2" fillId="0" borderId="0" xfId="0" applyNumberFormat="1" applyFont="1" applyFill="1" applyBorder="1" applyAlignment="1" quotePrefix="1">
      <alignment/>
    </xf>
    <xf numFmtId="49" fontId="2" fillId="0" borderId="0" xfId="0" applyNumberFormat="1" applyFont="1" applyFill="1" applyBorder="1" applyAlignment="1">
      <alignment horizontal="left" shrinkToFit="1"/>
    </xf>
    <xf numFmtId="180" fontId="2" fillId="0" borderId="0" xfId="16" applyNumberFormat="1" applyFont="1" applyFill="1" applyBorder="1" applyAlignment="1" quotePrefix="1">
      <alignment shrinkToFit="1"/>
    </xf>
    <xf numFmtId="180" fontId="2" fillId="0" borderId="0" xfId="16" applyNumberFormat="1" applyFont="1" applyFill="1" applyBorder="1" applyAlignment="1">
      <alignment shrinkToFit="1"/>
    </xf>
    <xf numFmtId="179" fontId="2" fillId="0" borderId="0" xfId="16" applyNumberFormat="1" applyFont="1" applyFill="1" applyBorder="1" applyAlignment="1">
      <alignment shrinkToFit="1"/>
    </xf>
    <xf numFmtId="188" fontId="2" fillId="0" borderId="0" xfId="16" applyNumberFormat="1" applyFont="1" applyFill="1" applyBorder="1" applyAlignment="1" quotePrefix="1">
      <alignment shrinkToFit="1"/>
    </xf>
    <xf numFmtId="179" fontId="2" fillId="0" borderId="0" xfId="16" applyNumberFormat="1" applyFont="1" applyFill="1" applyBorder="1" applyAlignment="1">
      <alignment horizontal="right" shrinkToFit="1"/>
    </xf>
    <xf numFmtId="181" fontId="2" fillId="0" borderId="0" xfId="16" applyNumberFormat="1" applyFont="1" applyFill="1" applyBorder="1" applyAlignment="1" quotePrefix="1">
      <alignment shrinkToFi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/>
    </xf>
    <xf numFmtId="0" fontId="2" fillId="0" borderId="3" xfId="0" applyNumberFormat="1" applyFont="1" applyFill="1" applyBorder="1" applyAlignment="1" quotePrefix="1">
      <alignment/>
    </xf>
    <xf numFmtId="0" fontId="6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A531"/>
  <sheetViews>
    <sheetView showGridLines="0" tabSelected="1" workbookViewId="0" topLeftCell="P13">
      <selection activeCell="P13" sqref="P13"/>
    </sheetView>
  </sheetViews>
  <sheetFormatPr defaultColWidth="9.00390625" defaultRowHeight="13.5"/>
  <cols>
    <col min="1" max="15" width="0" style="21" hidden="1" customWidth="1"/>
    <col min="16" max="16" width="11.00390625" style="39" customWidth="1"/>
    <col min="17" max="17" width="11.00390625" style="40" customWidth="1"/>
    <col min="18" max="18" width="32.625" style="40" customWidth="1"/>
    <col min="19" max="19" width="11.125" style="40" customWidth="1"/>
    <col min="20" max="20" width="15.50390625" style="40" customWidth="1"/>
    <col min="21" max="23" width="9.625" style="40" customWidth="1"/>
    <col min="24" max="27" width="15.625" style="21" customWidth="1"/>
    <col min="28" max="28" width="15.625" style="40" customWidth="1"/>
    <col min="29" max="33" width="15.625" style="21" customWidth="1"/>
    <col min="34" max="34" width="15.625" style="41" customWidth="1"/>
    <col min="35" max="53" width="15.625" style="21" customWidth="1"/>
    <col min="54" max="16384" width="9.00390625" style="2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3" ht="40.5">
      <c r="P13" s="1" t="s">
        <v>886</v>
      </c>
      <c r="Q13" s="1" t="s">
        <v>887</v>
      </c>
      <c r="R13" s="1" t="s">
        <v>0</v>
      </c>
      <c r="S13" s="1" t="s">
        <v>888</v>
      </c>
      <c r="T13" s="1" t="s">
        <v>889</v>
      </c>
      <c r="U13" s="1" t="s">
        <v>890</v>
      </c>
      <c r="V13" s="1" t="s">
        <v>891</v>
      </c>
      <c r="W13" s="1" t="s">
        <v>892</v>
      </c>
      <c r="X13" s="2" t="s">
        <v>893</v>
      </c>
      <c r="Y13" s="2" t="s">
        <v>894</v>
      </c>
      <c r="Z13" s="2" t="s">
        <v>895</v>
      </c>
      <c r="AA13" s="2" t="s">
        <v>896</v>
      </c>
      <c r="AB13" s="1" t="s">
        <v>897</v>
      </c>
      <c r="AC13" s="2" t="s">
        <v>898</v>
      </c>
      <c r="AD13" s="3" t="s">
        <v>899</v>
      </c>
      <c r="AE13" s="2" t="s">
        <v>900</v>
      </c>
      <c r="AF13" s="3" t="s">
        <v>901</v>
      </c>
      <c r="AG13" s="2" t="s">
        <v>902</v>
      </c>
      <c r="AH13" s="4" t="s">
        <v>903</v>
      </c>
      <c r="AI13" s="2" t="s">
        <v>904</v>
      </c>
      <c r="AJ13" s="2" t="s">
        <v>905</v>
      </c>
      <c r="AK13" s="2" t="s">
        <v>906</v>
      </c>
      <c r="AL13" s="5" t="s">
        <v>907</v>
      </c>
      <c r="AM13" s="5" t="s">
        <v>908</v>
      </c>
      <c r="AN13" s="5" t="s">
        <v>909</v>
      </c>
      <c r="AO13" s="3" t="s">
        <v>910</v>
      </c>
      <c r="AP13" s="3" t="s">
        <v>911</v>
      </c>
      <c r="AQ13" s="2" t="s">
        <v>912</v>
      </c>
      <c r="AR13" s="2" t="s">
        <v>913</v>
      </c>
      <c r="AS13" s="2" t="s">
        <v>914</v>
      </c>
      <c r="AT13" s="1" t="s">
        <v>915</v>
      </c>
      <c r="AU13" s="42" t="s">
        <v>916</v>
      </c>
      <c r="AV13" s="2" t="s">
        <v>917</v>
      </c>
      <c r="AW13" s="2" t="s">
        <v>918</v>
      </c>
      <c r="AX13" s="2" t="s">
        <v>919</v>
      </c>
      <c r="AY13" s="2" t="s">
        <v>920</v>
      </c>
      <c r="AZ13" s="2" t="s">
        <v>921</v>
      </c>
      <c r="BA13" s="2" t="s">
        <v>922</v>
      </c>
    </row>
    <row r="14" spans="16:53" s="13" customFormat="1" ht="15.75">
      <c r="P14" s="6"/>
      <c r="Q14" s="7"/>
      <c r="R14" s="8"/>
      <c r="S14" s="9"/>
      <c r="T14" s="7"/>
      <c r="U14" s="7"/>
      <c r="V14" s="7"/>
      <c r="W14" s="7"/>
      <c r="X14" s="10" t="s">
        <v>923</v>
      </c>
      <c r="Y14" s="10" t="s">
        <v>1</v>
      </c>
      <c r="Z14" s="10" t="s">
        <v>924</v>
      </c>
      <c r="AA14" s="11" t="s">
        <v>925</v>
      </c>
      <c r="AB14" s="11"/>
      <c r="AC14" s="10" t="s">
        <v>923</v>
      </c>
      <c r="AD14" s="11" t="s">
        <v>2</v>
      </c>
      <c r="AE14" s="10" t="s">
        <v>924</v>
      </c>
      <c r="AF14" s="11" t="s">
        <v>2</v>
      </c>
      <c r="AG14" s="10" t="s">
        <v>926</v>
      </c>
      <c r="AH14" s="12" t="s">
        <v>927</v>
      </c>
      <c r="AI14" s="10" t="s">
        <v>926</v>
      </c>
      <c r="AJ14" s="10" t="s">
        <v>926</v>
      </c>
      <c r="AK14" s="10" t="s">
        <v>926</v>
      </c>
      <c r="AL14" s="11" t="s">
        <v>927</v>
      </c>
      <c r="AM14" s="11" t="s">
        <v>927</v>
      </c>
      <c r="AN14" s="11" t="s">
        <v>927</v>
      </c>
      <c r="AO14" s="11" t="s">
        <v>2</v>
      </c>
      <c r="AP14" s="11" t="s">
        <v>2</v>
      </c>
      <c r="AQ14" s="11" t="s">
        <v>928</v>
      </c>
      <c r="AR14" s="11" t="s">
        <v>928</v>
      </c>
      <c r="AS14" s="11" t="s">
        <v>928</v>
      </c>
      <c r="AT14" s="10" t="s">
        <v>929</v>
      </c>
      <c r="AU14" s="10" t="s">
        <v>929</v>
      </c>
      <c r="AV14" s="10" t="s">
        <v>926</v>
      </c>
      <c r="AW14" s="10" t="s">
        <v>928</v>
      </c>
      <c r="AX14" s="11" t="s">
        <v>926</v>
      </c>
      <c r="AY14" s="10" t="s">
        <v>928</v>
      </c>
      <c r="AZ14" s="10" t="s">
        <v>926</v>
      </c>
      <c r="BA14" s="10" t="s">
        <v>928</v>
      </c>
    </row>
    <row r="15" spans="16:53" ht="13.5">
      <c r="P15" s="14"/>
      <c r="Q15" s="15"/>
      <c r="R15" s="16"/>
      <c r="S15" s="17"/>
      <c r="T15" s="15"/>
      <c r="U15" s="15"/>
      <c r="V15" s="15"/>
      <c r="W15" s="15"/>
      <c r="X15" s="18" t="s">
        <v>3</v>
      </c>
      <c r="Y15" s="18" t="s">
        <v>4</v>
      </c>
      <c r="Z15" s="18" t="s">
        <v>5</v>
      </c>
      <c r="AA15" s="19" t="s">
        <v>6</v>
      </c>
      <c r="AB15" s="19"/>
      <c r="AC15" s="18" t="s">
        <v>7</v>
      </c>
      <c r="AD15" s="19" t="s">
        <v>8</v>
      </c>
      <c r="AE15" s="18" t="s">
        <v>9</v>
      </c>
      <c r="AF15" s="19" t="s">
        <v>10</v>
      </c>
      <c r="AG15" s="18" t="s">
        <v>11</v>
      </c>
      <c r="AH15" s="20" t="s">
        <v>12</v>
      </c>
      <c r="AI15" s="18" t="s">
        <v>13</v>
      </c>
      <c r="AJ15" s="18" t="s">
        <v>14</v>
      </c>
      <c r="AK15" s="18" t="s">
        <v>15</v>
      </c>
      <c r="AL15" s="19" t="s">
        <v>16</v>
      </c>
      <c r="AM15" s="19" t="s">
        <v>17</v>
      </c>
      <c r="AN15" s="19" t="s">
        <v>18</v>
      </c>
      <c r="AO15" s="19" t="s">
        <v>19</v>
      </c>
      <c r="AP15" s="19" t="s">
        <v>20</v>
      </c>
      <c r="AQ15" s="19" t="s">
        <v>21</v>
      </c>
      <c r="AR15" s="19" t="s">
        <v>22</v>
      </c>
      <c r="AS15" s="19" t="s">
        <v>23</v>
      </c>
      <c r="AT15" s="18"/>
      <c r="AU15" s="18"/>
      <c r="AV15" s="18" t="s">
        <v>24</v>
      </c>
      <c r="AW15" s="18" t="s">
        <v>25</v>
      </c>
      <c r="AX15" s="19" t="s">
        <v>26</v>
      </c>
      <c r="AY15" s="18" t="s">
        <v>27</v>
      </c>
      <c r="AZ15" s="18" t="s">
        <v>28</v>
      </c>
      <c r="BA15" s="18" t="s">
        <v>29</v>
      </c>
    </row>
    <row r="16" spans="16:53" ht="13.5">
      <c r="P16" s="43" t="s">
        <v>30</v>
      </c>
      <c r="Q16" s="44" t="s">
        <v>31</v>
      </c>
      <c r="R16" s="44" t="s">
        <v>32</v>
      </c>
      <c r="S16" s="44" t="s">
        <v>33</v>
      </c>
      <c r="T16" s="45" t="s">
        <v>34</v>
      </c>
      <c r="U16" s="45" t="s">
        <v>35</v>
      </c>
      <c r="V16" s="46" t="s">
        <v>36</v>
      </c>
      <c r="W16" s="46">
        <v>3</v>
      </c>
      <c r="X16" s="47">
        <v>612</v>
      </c>
      <c r="Y16" s="47">
        <v>2</v>
      </c>
      <c r="Z16" s="47">
        <v>73712</v>
      </c>
      <c r="AA16" s="22">
        <f aca="true" t="shared" si="0" ref="AA16:AA79">Z16/Y16/1000</f>
        <v>36.856</v>
      </c>
      <c r="AB16" s="48" t="s">
        <v>37</v>
      </c>
      <c r="AC16" s="47">
        <v>612</v>
      </c>
      <c r="AD16" s="49">
        <v>100</v>
      </c>
      <c r="AE16" s="47">
        <v>73712</v>
      </c>
      <c r="AF16" s="49">
        <v>100</v>
      </c>
      <c r="AG16" s="47">
        <v>5019</v>
      </c>
      <c r="AH16" s="50">
        <v>68.09</v>
      </c>
      <c r="AI16" s="47">
        <v>41451</v>
      </c>
      <c r="AJ16" s="47">
        <v>17073</v>
      </c>
      <c r="AK16" s="47">
        <v>24378</v>
      </c>
      <c r="AL16" s="51">
        <v>562.34</v>
      </c>
      <c r="AM16" s="51">
        <v>231.62</v>
      </c>
      <c r="AN16" s="51">
        <v>330.72</v>
      </c>
      <c r="AO16" s="49">
        <v>12.1</v>
      </c>
      <c r="AP16" s="49">
        <v>29.4</v>
      </c>
      <c r="AQ16" s="47">
        <v>27897</v>
      </c>
      <c r="AR16" s="47">
        <v>39833</v>
      </c>
      <c r="AS16" s="47">
        <v>67730</v>
      </c>
      <c r="AT16" s="23">
        <v>2625</v>
      </c>
      <c r="AU16" s="52">
        <f aca="true" t="shared" si="1" ref="AU16:AU79">ROUND(AG16*1000/Z16*20,0)</f>
        <v>1362</v>
      </c>
      <c r="AV16" s="47">
        <v>17129</v>
      </c>
      <c r="AW16" s="53">
        <v>27989</v>
      </c>
      <c r="AX16" s="47">
        <v>25288</v>
      </c>
      <c r="AY16" s="47">
        <v>41320</v>
      </c>
      <c r="AZ16" s="47">
        <v>42417</v>
      </c>
      <c r="BA16" s="47">
        <v>69309</v>
      </c>
    </row>
    <row r="17" spans="16:53" ht="13.5">
      <c r="P17" s="24" t="s">
        <v>38</v>
      </c>
      <c r="Q17" s="25" t="s">
        <v>31</v>
      </c>
      <c r="R17" s="25" t="s">
        <v>39</v>
      </c>
      <c r="S17" s="25" t="s">
        <v>40</v>
      </c>
      <c r="T17" s="26" t="s">
        <v>34</v>
      </c>
      <c r="U17" s="26" t="s">
        <v>35</v>
      </c>
      <c r="V17" s="27" t="s">
        <v>36</v>
      </c>
      <c r="W17" s="27">
        <v>3</v>
      </c>
      <c r="X17" s="28">
        <v>416</v>
      </c>
      <c r="Y17" s="28">
        <v>1</v>
      </c>
      <c r="Z17" s="28">
        <v>25288</v>
      </c>
      <c r="AA17" s="22">
        <f t="shared" si="0"/>
        <v>25.288</v>
      </c>
      <c r="AB17" s="29" t="s">
        <v>41</v>
      </c>
      <c r="AC17" s="28">
        <v>416</v>
      </c>
      <c r="AD17" s="30">
        <v>100</v>
      </c>
      <c r="AE17" s="28">
        <v>25288</v>
      </c>
      <c r="AF17" s="30">
        <v>100</v>
      </c>
      <c r="AG17" s="28">
        <v>4913</v>
      </c>
      <c r="AH17" s="31">
        <v>194.28</v>
      </c>
      <c r="AI17" s="28">
        <v>18484</v>
      </c>
      <c r="AJ17" s="28">
        <v>15650</v>
      </c>
      <c r="AK17" s="28">
        <v>2834</v>
      </c>
      <c r="AL17" s="32">
        <v>730.94</v>
      </c>
      <c r="AM17" s="32">
        <v>618.87</v>
      </c>
      <c r="AN17" s="32">
        <v>112.07</v>
      </c>
      <c r="AO17" s="30">
        <v>26.6</v>
      </c>
      <c r="AP17" s="30">
        <v>31.4</v>
      </c>
      <c r="AQ17" s="28">
        <v>37620</v>
      </c>
      <c r="AR17" s="28">
        <v>6813</v>
      </c>
      <c r="AS17" s="28">
        <v>44433</v>
      </c>
      <c r="AT17" s="33">
        <v>3845</v>
      </c>
      <c r="AU17" s="52">
        <f t="shared" si="1"/>
        <v>3886</v>
      </c>
      <c r="AV17" s="28">
        <v>17679</v>
      </c>
      <c r="AW17" s="34">
        <v>42498</v>
      </c>
      <c r="AX17" s="28">
        <v>2834</v>
      </c>
      <c r="AY17" s="28">
        <v>6813</v>
      </c>
      <c r="AZ17" s="28">
        <v>20513</v>
      </c>
      <c r="BA17" s="28">
        <v>49310</v>
      </c>
    </row>
    <row r="18" spans="16:53" ht="13.5">
      <c r="P18" s="24" t="s">
        <v>42</v>
      </c>
      <c r="Q18" s="25" t="s">
        <v>43</v>
      </c>
      <c r="R18" s="25" t="s">
        <v>44</v>
      </c>
      <c r="S18" s="25" t="s">
        <v>45</v>
      </c>
      <c r="T18" s="26" t="s">
        <v>34</v>
      </c>
      <c r="U18" s="26" t="s">
        <v>35</v>
      </c>
      <c r="V18" s="27" t="s">
        <v>36</v>
      </c>
      <c r="W18" s="27">
        <v>3</v>
      </c>
      <c r="X18" s="28">
        <v>374</v>
      </c>
      <c r="Y18" s="28">
        <v>2</v>
      </c>
      <c r="Z18" s="28">
        <v>64282</v>
      </c>
      <c r="AA18" s="22">
        <f t="shared" si="0"/>
        <v>32.141</v>
      </c>
      <c r="AB18" s="29" t="s">
        <v>46</v>
      </c>
      <c r="AC18" s="28">
        <v>374</v>
      </c>
      <c r="AD18" s="30">
        <v>100</v>
      </c>
      <c r="AE18" s="28">
        <v>64282</v>
      </c>
      <c r="AF18" s="35">
        <v>100</v>
      </c>
      <c r="AG18" s="28">
        <v>2664</v>
      </c>
      <c r="AH18" s="31">
        <v>41.44</v>
      </c>
      <c r="AI18" s="34">
        <v>9102</v>
      </c>
      <c r="AJ18" s="28">
        <v>7907</v>
      </c>
      <c r="AK18" s="28">
        <v>1195</v>
      </c>
      <c r="AL18" s="32">
        <v>141.59</v>
      </c>
      <c r="AM18" s="32">
        <v>123</v>
      </c>
      <c r="AN18" s="32">
        <v>18.59</v>
      </c>
      <c r="AO18" s="30">
        <v>29.3</v>
      </c>
      <c r="AP18" s="30">
        <v>33.7</v>
      </c>
      <c r="AQ18" s="28">
        <v>21142</v>
      </c>
      <c r="AR18" s="28">
        <v>3195</v>
      </c>
      <c r="AS18" s="28">
        <v>24337</v>
      </c>
      <c r="AT18" s="33">
        <v>1700</v>
      </c>
      <c r="AU18" s="52">
        <f t="shared" si="1"/>
        <v>829</v>
      </c>
      <c r="AV18" s="28">
        <v>7907</v>
      </c>
      <c r="AW18" s="34">
        <v>21142</v>
      </c>
      <c r="AX18" s="28">
        <v>1195</v>
      </c>
      <c r="AY18" s="28">
        <v>3195</v>
      </c>
      <c r="AZ18" s="28">
        <v>9102</v>
      </c>
      <c r="BA18" s="28">
        <v>24337</v>
      </c>
    </row>
    <row r="19" spans="16:53" ht="13.5">
      <c r="P19" s="24" t="s">
        <v>47</v>
      </c>
      <c r="Q19" s="25" t="s">
        <v>43</v>
      </c>
      <c r="R19" s="25" t="s">
        <v>48</v>
      </c>
      <c r="S19" s="25" t="s">
        <v>45</v>
      </c>
      <c r="T19" s="26" t="s">
        <v>34</v>
      </c>
      <c r="U19" s="26" t="s">
        <v>35</v>
      </c>
      <c r="V19" s="27" t="s">
        <v>36</v>
      </c>
      <c r="W19" s="27">
        <v>3</v>
      </c>
      <c r="X19" s="28">
        <v>1013</v>
      </c>
      <c r="Y19" s="28">
        <v>5</v>
      </c>
      <c r="Z19" s="28">
        <v>73329</v>
      </c>
      <c r="AA19" s="22">
        <f t="shared" si="0"/>
        <v>14.665799999999999</v>
      </c>
      <c r="AB19" s="29" t="s">
        <v>49</v>
      </c>
      <c r="AC19" s="28">
        <v>1013</v>
      </c>
      <c r="AD19" s="30">
        <v>100</v>
      </c>
      <c r="AE19" s="28">
        <v>73329</v>
      </c>
      <c r="AF19" s="35">
        <v>100</v>
      </c>
      <c r="AG19" s="34">
        <v>11997</v>
      </c>
      <c r="AH19" s="31">
        <v>163.61</v>
      </c>
      <c r="AI19" s="34">
        <v>32900</v>
      </c>
      <c r="AJ19" s="36">
        <v>29044</v>
      </c>
      <c r="AK19" s="34">
        <v>3856</v>
      </c>
      <c r="AL19" s="32">
        <v>448.66</v>
      </c>
      <c r="AM19" s="32">
        <v>396.08</v>
      </c>
      <c r="AN19" s="32">
        <v>52.58</v>
      </c>
      <c r="AO19" s="30">
        <v>36.5</v>
      </c>
      <c r="AP19" s="30">
        <v>41.3</v>
      </c>
      <c r="AQ19" s="34">
        <v>28671</v>
      </c>
      <c r="AR19" s="28">
        <v>3807</v>
      </c>
      <c r="AS19" s="28">
        <v>32478</v>
      </c>
      <c r="AT19" s="33">
        <v>3100</v>
      </c>
      <c r="AU19" s="52">
        <f t="shared" si="1"/>
        <v>3272</v>
      </c>
      <c r="AV19" s="28">
        <v>29044</v>
      </c>
      <c r="AW19" s="34">
        <v>28671</v>
      </c>
      <c r="AX19" s="28">
        <v>3856</v>
      </c>
      <c r="AY19" s="28">
        <v>3807</v>
      </c>
      <c r="AZ19" s="28">
        <v>32900</v>
      </c>
      <c r="BA19" s="28">
        <v>32478</v>
      </c>
    </row>
    <row r="20" spans="16:53" ht="13.5">
      <c r="P20" s="24" t="s">
        <v>50</v>
      </c>
      <c r="Q20" s="25" t="s">
        <v>43</v>
      </c>
      <c r="R20" s="25" t="s">
        <v>51</v>
      </c>
      <c r="S20" s="25" t="s">
        <v>45</v>
      </c>
      <c r="T20" s="26" t="s">
        <v>34</v>
      </c>
      <c r="U20" s="26" t="s">
        <v>35</v>
      </c>
      <c r="V20" s="27" t="s">
        <v>36</v>
      </c>
      <c r="W20" s="27">
        <v>3</v>
      </c>
      <c r="X20" s="28">
        <v>589</v>
      </c>
      <c r="Y20" s="28">
        <v>2</v>
      </c>
      <c r="Z20" s="28">
        <v>193901</v>
      </c>
      <c r="AA20" s="22">
        <f t="shared" si="0"/>
        <v>96.9505</v>
      </c>
      <c r="AB20" s="29" t="s">
        <v>52</v>
      </c>
      <c r="AC20" s="28">
        <v>589</v>
      </c>
      <c r="AD20" s="30">
        <v>100</v>
      </c>
      <c r="AE20" s="28">
        <v>193901</v>
      </c>
      <c r="AF20" s="35">
        <v>100</v>
      </c>
      <c r="AG20" s="34">
        <v>7127</v>
      </c>
      <c r="AH20" s="31">
        <v>36.76</v>
      </c>
      <c r="AI20" s="34">
        <v>10850</v>
      </c>
      <c r="AJ20" s="36">
        <v>8915</v>
      </c>
      <c r="AK20" s="34">
        <v>1935</v>
      </c>
      <c r="AL20" s="32">
        <v>55.96</v>
      </c>
      <c r="AM20" s="32">
        <v>45.98</v>
      </c>
      <c r="AN20" s="32">
        <v>9.98</v>
      </c>
      <c r="AO20" s="30">
        <v>65.7</v>
      </c>
      <c r="AP20" s="30">
        <v>79.9</v>
      </c>
      <c r="AQ20" s="34">
        <v>15136</v>
      </c>
      <c r="AR20" s="28">
        <v>3285</v>
      </c>
      <c r="AS20" s="28">
        <v>18421</v>
      </c>
      <c r="AT20" s="33">
        <v>3528</v>
      </c>
      <c r="AU20" s="52">
        <f t="shared" si="1"/>
        <v>735</v>
      </c>
      <c r="AV20" s="28">
        <v>8915</v>
      </c>
      <c r="AW20" s="34">
        <v>15136</v>
      </c>
      <c r="AX20" s="28">
        <v>1935</v>
      </c>
      <c r="AY20" s="28">
        <v>3285</v>
      </c>
      <c r="AZ20" s="28">
        <v>10850</v>
      </c>
      <c r="BA20" s="28">
        <v>18421</v>
      </c>
    </row>
    <row r="21" spans="16:53" ht="13.5">
      <c r="P21" s="24" t="s">
        <v>53</v>
      </c>
      <c r="Q21" s="25" t="s">
        <v>43</v>
      </c>
      <c r="R21" s="25" t="s">
        <v>54</v>
      </c>
      <c r="S21" s="25" t="s">
        <v>45</v>
      </c>
      <c r="T21" s="26" t="s">
        <v>34</v>
      </c>
      <c r="U21" s="26" t="s">
        <v>35</v>
      </c>
      <c r="V21" s="27" t="s">
        <v>36</v>
      </c>
      <c r="W21" s="27">
        <v>3</v>
      </c>
      <c r="X21" s="28">
        <v>482</v>
      </c>
      <c r="Y21" s="28">
        <v>1</v>
      </c>
      <c r="Z21" s="28">
        <v>29281</v>
      </c>
      <c r="AA21" s="22">
        <f t="shared" si="0"/>
        <v>29.281</v>
      </c>
      <c r="AB21" s="29" t="s">
        <v>55</v>
      </c>
      <c r="AC21" s="28">
        <v>322</v>
      </c>
      <c r="AD21" s="30">
        <v>66.8</v>
      </c>
      <c r="AE21" s="28">
        <v>29281</v>
      </c>
      <c r="AF21" s="35">
        <v>100</v>
      </c>
      <c r="AG21" s="34">
        <v>3183</v>
      </c>
      <c r="AH21" s="31">
        <v>108.71</v>
      </c>
      <c r="AI21" s="34">
        <v>5910</v>
      </c>
      <c r="AJ21" s="36">
        <v>4751</v>
      </c>
      <c r="AK21" s="34">
        <v>1159</v>
      </c>
      <c r="AL21" s="32">
        <v>201.84</v>
      </c>
      <c r="AM21" s="32">
        <v>162.26</v>
      </c>
      <c r="AN21" s="32">
        <v>39.58</v>
      </c>
      <c r="AO21" s="30">
        <v>53.9</v>
      </c>
      <c r="AP21" s="30">
        <v>67</v>
      </c>
      <c r="AQ21" s="34">
        <v>9857</v>
      </c>
      <c r="AR21" s="28">
        <v>2405</v>
      </c>
      <c r="AS21" s="28">
        <v>12261</v>
      </c>
      <c r="AT21" s="33">
        <v>2100</v>
      </c>
      <c r="AU21" s="52">
        <f t="shared" si="1"/>
        <v>2174</v>
      </c>
      <c r="AV21" s="28">
        <v>4751</v>
      </c>
      <c r="AW21" s="34">
        <v>9857</v>
      </c>
      <c r="AX21" s="28">
        <v>1159</v>
      </c>
      <c r="AY21" s="28">
        <v>2405</v>
      </c>
      <c r="AZ21" s="28">
        <v>5910</v>
      </c>
      <c r="BA21" s="28">
        <v>12261</v>
      </c>
    </row>
    <row r="22" spans="16:53" ht="13.5">
      <c r="P22" s="24" t="s">
        <v>56</v>
      </c>
      <c r="Q22" s="25" t="s">
        <v>43</v>
      </c>
      <c r="R22" s="25" t="s">
        <v>57</v>
      </c>
      <c r="S22" s="25" t="s">
        <v>45</v>
      </c>
      <c r="T22" s="26" t="s">
        <v>34</v>
      </c>
      <c r="U22" s="26" t="s">
        <v>35</v>
      </c>
      <c r="V22" s="27" t="s">
        <v>36</v>
      </c>
      <c r="W22" s="27">
        <v>3</v>
      </c>
      <c r="X22" s="28">
        <v>2278</v>
      </c>
      <c r="Y22" s="28">
        <v>14</v>
      </c>
      <c r="Z22" s="28">
        <v>166294</v>
      </c>
      <c r="AA22" s="22">
        <f t="shared" si="0"/>
        <v>11.878142857142857</v>
      </c>
      <c r="AB22" s="29" t="s">
        <v>58</v>
      </c>
      <c r="AC22" s="28">
        <v>2278</v>
      </c>
      <c r="AD22" s="30">
        <v>100</v>
      </c>
      <c r="AE22" s="28">
        <v>166294</v>
      </c>
      <c r="AF22" s="35">
        <v>100</v>
      </c>
      <c r="AG22" s="28">
        <v>45769</v>
      </c>
      <c r="AH22" s="31">
        <v>275.23</v>
      </c>
      <c r="AI22" s="34">
        <v>36671</v>
      </c>
      <c r="AJ22" s="28">
        <v>22934</v>
      </c>
      <c r="AK22" s="28">
        <v>13737</v>
      </c>
      <c r="AL22" s="32">
        <v>220.52</v>
      </c>
      <c r="AM22" s="32">
        <v>137.91</v>
      </c>
      <c r="AN22" s="32">
        <v>82.61</v>
      </c>
      <c r="AO22" s="30">
        <v>124.8</v>
      </c>
      <c r="AP22" s="30">
        <v>199.6</v>
      </c>
      <c r="AQ22" s="28">
        <v>10068</v>
      </c>
      <c r="AR22" s="28">
        <v>6030</v>
      </c>
      <c r="AS22" s="28">
        <v>16098</v>
      </c>
      <c r="AT22" s="33">
        <v>3600</v>
      </c>
      <c r="AU22" s="52">
        <f t="shared" si="1"/>
        <v>5505</v>
      </c>
      <c r="AV22" s="28">
        <v>22934</v>
      </c>
      <c r="AW22" s="34">
        <v>10068</v>
      </c>
      <c r="AX22" s="28">
        <v>13737</v>
      </c>
      <c r="AY22" s="28">
        <v>6030</v>
      </c>
      <c r="AZ22" s="28">
        <v>36671</v>
      </c>
      <c r="BA22" s="28">
        <v>16098</v>
      </c>
    </row>
    <row r="23" spans="16:53" ht="13.5">
      <c r="P23" s="24" t="s">
        <v>59</v>
      </c>
      <c r="Q23" s="25" t="s">
        <v>60</v>
      </c>
      <c r="R23" s="25" t="s">
        <v>61</v>
      </c>
      <c r="S23" s="25" t="s">
        <v>45</v>
      </c>
      <c r="T23" s="26" t="s">
        <v>34</v>
      </c>
      <c r="U23" s="26" t="s">
        <v>35</v>
      </c>
      <c r="V23" s="27" t="s">
        <v>36</v>
      </c>
      <c r="W23" s="27">
        <v>3</v>
      </c>
      <c r="X23" s="28">
        <v>491</v>
      </c>
      <c r="Y23" s="28">
        <v>3</v>
      </c>
      <c r="Z23" s="28">
        <v>35770</v>
      </c>
      <c r="AA23" s="22">
        <f t="shared" si="0"/>
        <v>11.923333333333334</v>
      </c>
      <c r="AB23" s="29" t="s">
        <v>62</v>
      </c>
      <c r="AC23" s="28">
        <v>491</v>
      </c>
      <c r="AD23" s="30">
        <v>100</v>
      </c>
      <c r="AE23" s="28">
        <v>35770</v>
      </c>
      <c r="AF23" s="35">
        <v>100</v>
      </c>
      <c r="AG23" s="28">
        <v>4581</v>
      </c>
      <c r="AH23" s="31">
        <v>128.07</v>
      </c>
      <c r="AI23" s="34">
        <v>11869</v>
      </c>
      <c r="AJ23" s="28">
        <v>10653</v>
      </c>
      <c r="AK23" s="28">
        <v>1216</v>
      </c>
      <c r="AL23" s="32">
        <v>331.81</v>
      </c>
      <c r="AM23" s="32">
        <v>297.82</v>
      </c>
      <c r="AN23" s="32">
        <v>33.99</v>
      </c>
      <c r="AO23" s="30">
        <v>38.6</v>
      </c>
      <c r="AP23" s="30">
        <v>43</v>
      </c>
      <c r="AQ23" s="28">
        <v>21697</v>
      </c>
      <c r="AR23" s="28">
        <v>2477</v>
      </c>
      <c r="AS23" s="28">
        <v>24173</v>
      </c>
      <c r="AT23" s="33">
        <v>2000</v>
      </c>
      <c r="AU23" s="52">
        <f t="shared" si="1"/>
        <v>2561</v>
      </c>
      <c r="AV23" s="28">
        <v>10653</v>
      </c>
      <c r="AW23" s="34">
        <v>21697</v>
      </c>
      <c r="AX23" s="28">
        <v>1216</v>
      </c>
      <c r="AY23" s="28">
        <v>2477</v>
      </c>
      <c r="AZ23" s="28">
        <v>11869</v>
      </c>
      <c r="BA23" s="28">
        <v>24173</v>
      </c>
    </row>
    <row r="24" spans="16:53" ht="13.5">
      <c r="P24" s="24" t="s">
        <v>63</v>
      </c>
      <c r="Q24" s="25" t="s">
        <v>64</v>
      </c>
      <c r="R24" s="25" t="s">
        <v>65</v>
      </c>
      <c r="S24" s="25" t="s">
        <v>40</v>
      </c>
      <c r="T24" s="26" t="s">
        <v>34</v>
      </c>
      <c r="U24" s="26" t="s">
        <v>35</v>
      </c>
      <c r="V24" s="27" t="s">
        <v>36</v>
      </c>
      <c r="W24" s="27">
        <v>3</v>
      </c>
      <c r="X24" s="28">
        <v>261</v>
      </c>
      <c r="Y24" s="28">
        <v>3</v>
      </c>
      <c r="Z24" s="28">
        <v>23352</v>
      </c>
      <c r="AA24" s="22">
        <f t="shared" si="0"/>
        <v>7.784</v>
      </c>
      <c r="AB24" s="29" t="s">
        <v>66</v>
      </c>
      <c r="AC24" s="28">
        <v>180</v>
      </c>
      <c r="AD24" s="30">
        <v>69</v>
      </c>
      <c r="AE24" s="28">
        <v>23352</v>
      </c>
      <c r="AF24" s="35">
        <v>100</v>
      </c>
      <c r="AG24" s="34">
        <v>4114</v>
      </c>
      <c r="AH24" s="31">
        <v>176.17</v>
      </c>
      <c r="AI24" s="34">
        <v>7319</v>
      </c>
      <c r="AJ24" s="36">
        <v>4856</v>
      </c>
      <c r="AK24" s="34">
        <v>2463</v>
      </c>
      <c r="AL24" s="32">
        <v>313.42</v>
      </c>
      <c r="AM24" s="32">
        <v>207.95</v>
      </c>
      <c r="AN24" s="32">
        <v>105.47</v>
      </c>
      <c r="AO24" s="30">
        <v>56.2</v>
      </c>
      <c r="AP24" s="30">
        <v>84.7</v>
      </c>
      <c r="AQ24" s="34">
        <v>18605</v>
      </c>
      <c r="AR24" s="28">
        <v>9437</v>
      </c>
      <c r="AS24" s="28">
        <v>28042</v>
      </c>
      <c r="AT24" s="33">
        <v>3255</v>
      </c>
      <c r="AU24" s="52">
        <f t="shared" si="1"/>
        <v>3523</v>
      </c>
      <c r="AV24" s="28">
        <v>4856</v>
      </c>
      <c r="AW24" s="34">
        <v>18605</v>
      </c>
      <c r="AX24" s="28">
        <v>2463</v>
      </c>
      <c r="AY24" s="28">
        <v>9437</v>
      </c>
      <c r="AZ24" s="28">
        <v>7319</v>
      </c>
      <c r="BA24" s="28">
        <v>28042</v>
      </c>
    </row>
    <row r="25" spans="16:53" ht="13.5">
      <c r="P25" s="24" t="s">
        <v>67</v>
      </c>
      <c r="Q25" s="25" t="s">
        <v>68</v>
      </c>
      <c r="R25" s="25" t="s">
        <v>69</v>
      </c>
      <c r="S25" s="25" t="s">
        <v>45</v>
      </c>
      <c r="T25" s="26" t="s">
        <v>34</v>
      </c>
      <c r="U25" s="26" t="s">
        <v>35</v>
      </c>
      <c r="V25" s="27" t="s">
        <v>36</v>
      </c>
      <c r="W25" s="27">
        <v>3</v>
      </c>
      <c r="X25" s="28">
        <v>2927</v>
      </c>
      <c r="Y25" s="28">
        <v>1</v>
      </c>
      <c r="Z25" s="28">
        <v>213671</v>
      </c>
      <c r="AA25" s="22">
        <f t="shared" si="0"/>
        <v>213.671</v>
      </c>
      <c r="AB25" s="29" t="s">
        <v>70</v>
      </c>
      <c r="AC25" s="28">
        <v>2927</v>
      </c>
      <c r="AD25" s="30">
        <v>100</v>
      </c>
      <c r="AE25" s="28">
        <v>213671</v>
      </c>
      <c r="AF25" s="35">
        <v>100</v>
      </c>
      <c r="AG25" s="34">
        <v>38056</v>
      </c>
      <c r="AH25" s="31">
        <v>178.11</v>
      </c>
      <c r="AI25" s="34">
        <v>51677</v>
      </c>
      <c r="AJ25" s="36">
        <v>37402</v>
      </c>
      <c r="AK25" s="34">
        <v>14275</v>
      </c>
      <c r="AL25" s="32">
        <v>241.85</v>
      </c>
      <c r="AM25" s="32">
        <v>175.04</v>
      </c>
      <c r="AN25" s="32">
        <v>66.81</v>
      </c>
      <c r="AO25" s="30">
        <v>73.6</v>
      </c>
      <c r="AP25" s="30">
        <v>101.7</v>
      </c>
      <c r="AQ25" s="34">
        <v>12778</v>
      </c>
      <c r="AR25" s="28">
        <v>4877</v>
      </c>
      <c r="AS25" s="28">
        <v>17655</v>
      </c>
      <c r="AT25" s="33">
        <v>4200</v>
      </c>
      <c r="AU25" s="52">
        <f t="shared" si="1"/>
        <v>3562</v>
      </c>
      <c r="AV25" s="28">
        <v>37402</v>
      </c>
      <c r="AW25" s="34">
        <v>12778</v>
      </c>
      <c r="AX25" s="28">
        <v>14275</v>
      </c>
      <c r="AY25" s="28">
        <v>4877</v>
      </c>
      <c r="AZ25" s="28">
        <v>51677</v>
      </c>
      <c r="BA25" s="28">
        <v>17655</v>
      </c>
    </row>
    <row r="26" spans="16:53" ht="13.5">
      <c r="P26" s="24" t="s">
        <v>71</v>
      </c>
      <c r="Q26" s="25" t="s">
        <v>68</v>
      </c>
      <c r="R26" s="25" t="s">
        <v>72</v>
      </c>
      <c r="S26" s="25" t="s">
        <v>45</v>
      </c>
      <c r="T26" s="26" t="s">
        <v>34</v>
      </c>
      <c r="U26" s="26" t="s">
        <v>35</v>
      </c>
      <c r="V26" s="27" t="s">
        <v>36</v>
      </c>
      <c r="W26" s="27">
        <v>3</v>
      </c>
      <c r="X26" s="28">
        <v>2234</v>
      </c>
      <c r="Y26" s="28">
        <v>1</v>
      </c>
      <c r="Z26" s="28">
        <v>163082</v>
      </c>
      <c r="AA26" s="22">
        <f t="shared" si="0"/>
        <v>163.082</v>
      </c>
      <c r="AB26" s="29" t="s">
        <v>73</v>
      </c>
      <c r="AC26" s="28">
        <v>2234</v>
      </c>
      <c r="AD26" s="30">
        <v>100</v>
      </c>
      <c r="AE26" s="28">
        <v>163082</v>
      </c>
      <c r="AF26" s="35">
        <v>100</v>
      </c>
      <c r="AG26" s="34">
        <v>34857</v>
      </c>
      <c r="AH26" s="31">
        <v>213.74</v>
      </c>
      <c r="AI26" s="34">
        <v>40204</v>
      </c>
      <c r="AJ26" s="36">
        <v>31248</v>
      </c>
      <c r="AK26" s="34">
        <v>8956</v>
      </c>
      <c r="AL26" s="32">
        <v>246.53</v>
      </c>
      <c r="AM26" s="32">
        <v>191.61</v>
      </c>
      <c r="AN26" s="32">
        <v>54.92</v>
      </c>
      <c r="AO26" s="30">
        <v>86.7</v>
      </c>
      <c r="AP26" s="30">
        <v>111.5</v>
      </c>
      <c r="AQ26" s="34">
        <v>13987</v>
      </c>
      <c r="AR26" s="28">
        <v>4009</v>
      </c>
      <c r="AS26" s="28">
        <v>17996</v>
      </c>
      <c r="AT26" s="33">
        <v>4410</v>
      </c>
      <c r="AU26" s="52">
        <f t="shared" si="1"/>
        <v>4275</v>
      </c>
      <c r="AV26" s="28">
        <v>31248</v>
      </c>
      <c r="AW26" s="34">
        <v>13987</v>
      </c>
      <c r="AX26" s="28">
        <v>8956</v>
      </c>
      <c r="AY26" s="28">
        <v>4009</v>
      </c>
      <c r="AZ26" s="28">
        <v>40204</v>
      </c>
      <c r="BA26" s="28">
        <v>17996</v>
      </c>
    </row>
    <row r="27" spans="16:53" ht="13.5">
      <c r="P27" s="24" t="s">
        <v>74</v>
      </c>
      <c r="Q27" s="25" t="s">
        <v>68</v>
      </c>
      <c r="R27" s="25" t="s">
        <v>75</v>
      </c>
      <c r="S27" s="25" t="s">
        <v>45</v>
      </c>
      <c r="T27" s="26" t="s">
        <v>34</v>
      </c>
      <c r="U27" s="26" t="s">
        <v>35</v>
      </c>
      <c r="V27" s="27" t="s">
        <v>36</v>
      </c>
      <c r="W27" s="27">
        <v>3</v>
      </c>
      <c r="X27" s="28">
        <v>592</v>
      </c>
      <c r="Y27" s="28">
        <v>1</v>
      </c>
      <c r="Z27" s="28">
        <v>43216</v>
      </c>
      <c r="AA27" s="22">
        <f t="shared" si="0"/>
        <v>43.216</v>
      </c>
      <c r="AB27" s="29" t="s">
        <v>76</v>
      </c>
      <c r="AC27" s="28">
        <v>592</v>
      </c>
      <c r="AD27" s="30">
        <v>100</v>
      </c>
      <c r="AE27" s="28">
        <v>43216</v>
      </c>
      <c r="AF27" s="35">
        <v>100</v>
      </c>
      <c r="AG27" s="34">
        <v>8091</v>
      </c>
      <c r="AH27" s="31">
        <v>187.22</v>
      </c>
      <c r="AI27" s="34">
        <v>13957</v>
      </c>
      <c r="AJ27" s="36">
        <v>12809</v>
      </c>
      <c r="AK27" s="34">
        <v>1148</v>
      </c>
      <c r="AL27" s="32">
        <v>322.96</v>
      </c>
      <c r="AM27" s="32">
        <v>296.39</v>
      </c>
      <c r="AN27" s="32">
        <v>26.56</v>
      </c>
      <c r="AO27" s="30">
        <v>58</v>
      </c>
      <c r="AP27" s="30">
        <v>63.2</v>
      </c>
      <c r="AQ27" s="34">
        <v>21637</v>
      </c>
      <c r="AR27" s="28">
        <v>1939</v>
      </c>
      <c r="AS27" s="28">
        <v>23576</v>
      </c>
      <c r="AT27" s="33">
        <v>4200</v>
      </c>
      <c r="AU27" s="52">
        <f t="shared" si="1"/>
        <v>3744</v>
      </c>
      <c r="AV27" s="28">
        <v>12809</v>
      </c>
      <c r="AW27" s="34">
        <v>21637</v>
      </c>
      <c r="AX27" s="28">
        <v>1148</v>
      </c>
      <c r="AY27" s="28">
        <v>1939</v>
      </c>
      <c r="AZ27" s="28">
        <v>13957</v>
      </c>
      <c r="BA27" s="28">
        <v>23576</v>
      </c>
    </row>
    <row r="28" spans="16:53" ht="13.5">
      <c r="P28" s="24" t="s">
        <v>77</v>
      </c>
      <c r="Q28" s="25" t="s">
        <v>78</v>
      </c>
      <c r="R28" s="25" t="s">
        <v>79</v>
      </c>
      <c r="S28" s="25" t="s">
        <v>40</v>
      </c>
      <c r="T28" s="26" t="s">
        <v>34</v>
      </c>
      <c r="U28" s="26" t="s">
        <v>35</v>
      </c>
      <c r="V28" s="27" t="s">
        <v>36</v>
      </c>
      <c r="W28" s="27">
        <v>3</v>
      </c>
      <c r="X28" s="28">
        <v>495</v>
      </c>
      <c r="Y28" s="28">
        <v>4</v>
      </c>
      <c r="Z28" s="28">
        <v>36135</v>
      </c>
      <c r="AA28" s="22">
        <f t="shared" si="0"/>
        <v>9.03375</v>
      </c>
      <c r="AB28" s="29" t="s">
        <v>80</v>
      </c>
      <c r="AC28" s="28">
        <v>453</v>
      </c>
      <c r="AD28" s="30">
        <v>91.5</v>
      </c>
      <c r="AE28" s="28">
        <v>36135</v>
      </c>
      <c r="AF28" s="35">
        <v>100</v>
      </c>
      <c r="AG28" s="34">
        <v>3269</v>
      </c>
      <c r="AH28" s="31">
        <v>90.47</v>
      </c>
      <c r="AI28" s="34">
        <v>8945</v>
      </c>
      <c r="AJ28" s="36">
        <v>7858</v>
      </c>
      <c r="AK28" s="34">
        <v>1087</v>
      </c>
      <c r="AL28" s="32">
        <v>247.54</v>
      </c>
      <c r="AM28" s="32">
        <v>217.46</v>
      </c>
      <c r="AN28" s="32">
        <v>30.08</v>
      </c>
      <c r="AO28" s="30">
        <v>36.5</v>
      </c>
      <c r="AP28" s="30">
        <v>41.6</v>
      </c>
      <c r="AQ28" s="34">
        <v>15875</v>
      </c>
      <c r="AR28" s="28">
        <v>2196</v>
      </c>
      <c r="AS28" s="28">
        <v>18071</v>
      </c>
      <c r="AT28" s="33">
        <v>2310</v>
      </c>
      <c r="AU28" s="52">
        <f t="shared" si="1"/>
        <v>1809</v>
      </c>
      <c r="AV28" s="28">
        <v>7858</v>
      </c>
      <c r="AW28" s="34">
        <v>15875</v>
      </c>
      <c r="AX28" s="28">
        <v>1627</v>
      </c>
      <c r="AY28" s="28">
        <v>3287</v>
      </c>
      <c r="AZ28" s="28">
        <v>9485</v>
      </c>
      <c r="BA28" s="28">
        <v>19162</v>
      </c>
    </row>
    <row r="29" spans="16:53" ht="13.5">
      <c r="P29" s="24" t="s">
        <v>81</v>
      </c>
      <c r="Q29" s="25" t="s">
        <v>82</v>
      </c>
      <c r="R29" s="25" t="s">
        <v>83</v>
      </c>
      <c r="S29" s="25" t="s">
        <v>45</v>
      </c>
      <c r="T29" s="26" t="s">
        <v>34</v>
      </c>
      <c r="U29" s="26" t="s">
        <v>35</v>
      </c>
      <c r="V29" s="27" t="s">
        <v>36</v>
      </c>
      <c r="W29" s="27">
        <v>3</v>
      </c>
      <c r="X29" s="28">
        <v>659</v>
      </c>
      <c r="Y29" s="28">
        <v>6</v>
      </c>
      <c r="Z29" s="28">
        <v>64605</v>
      </c>
      <c r="AA29" s="22">
        <f t="shared" si="0"/>
        <v>10.7675</v>
      </c>
      <c r="AB29" s="29" t="s">
        <v>84</v>
      </c>
      <c r="AC29" s="28">
        <v>659</v>
      </c>
      <c r="AD29" s="30">
        <v>100</v>
      </c>
      <c r="AE29" s="28">
        <v>64605</v>
      </c>
      <c r="AF29" s="35">
        <v>100</v>
      </c>
      <c r="AG29" s="34">
        <v>8045</v>
      </c>
      <c r="AH29" s="31">
        <v>124.53</v>
      </c>
      <c r="AI29" s="34">
        <v>7830</v>
      </c>
      <c r="AJ29" s="36">
        <v>7830</v>
      </c>
      <c r="AK29" s="34">
        <v>0</v>
      </c>
      <c r="AL29" s="32">
        <v>121.2</v>
      </c>
      <c r="AM29" s="32">
        <v>121.2</v>
      </c>
      <c r="AN29" s="32">
        <v>0</v>
      </c>
      <c r="AO29" s="30">
        <v>102.7</v>
      </c>
      <c r="AP29" s="30">
        <v>102.7</v>
      </c>
      <c r="AQ29" s="34">
        <v>11882</v>
      </c>
      <c r="AR29" s="28">
        <v>0</v>
      </c>
      <c r="AS29" s="28">
        <v>11882</v>
      </c>
      <c r="AT29" s="33">
        <v>2940</v>
      </c>
      <c r="AU29" s="52">
        <f t="shared" si="1"/>
        <v>2491</v>
      </c>
      <c r="AV29" s="28">
        <v>17861</v>
      </c>
      <c r="AW29" s="34">
        <v>27103</v>
      </c>
      <c r="AX29" s="28">
        <v>1390</v>
      </c>
      <c r="AY29" s="28">
        <v>2109</v>
      </c>
      <c r="AZ29" s="28">
        <v>19251</v>
      </c>
      <c r="BA29" s="28">
        <v>29212</v>
      </c>
    </row>
    <row r="30" spans="16:53" ht="13.5">
      <c r="P30" s="54" t="s">
        <v>85</v>
      </c>
      <c r="Q30" s="55" t="s">
        <v>86</v>
      </c>
      <c r="R30" s="85">
        <f>COUNTA(R16:R29)</f>
        <v>14</v>
      </c>
      <c r="S30" s="85"/>
      <c r="T30" s="86" t="str">
        <f>CONCATENATE(T29," 計")</f>
        <v>a3 計</v>
      </c>
      <c r="U30" s="56"/>
      <c r="V30" s="56"/>
      <c r="W30" s="56"/>
      <c r="X30" s="52">
        <f>SUM(X16:X29)</f>
        <v>13423</v>
      </c>
      <c r="Y30" s="52">
        <f>SUM(Y16:Y29)</f>
        <v>46</v>
      </c>
      <c r="Z30" s="52">
        <f>SUM(Z16:Z29)</f>
        <v>1205918</v>
      </c>
      <c r="AA30" s="22">
        <f t="shared" si="0"/>
        <v>26.215608695652172</v>
      </c>
      <c r="AB30" s="56"/>
      <c r="AC30" s="52">
        <f>SUM(AC16:AC29)</f>
        <v>13140</v>
      </c>
      <c r="AD30" s="57">
        <f>AC30/X30*100</f>
        <v>97.89167846234076</v>
      </c>
      <c r="AE30" s="52">
        <f>SUM(AE16:AE29)</f>
        <v>1205918</v>
      </c>
      <c r="AF30" s="58">
        <f>Z30/AE30*100</f>
        <v>100</v>
      </c>
      <c r="AG30" s="52">
        <f>SUM(AG16:AG29)</f>
        <v>181685</v>
      </c>
      <c r="AH30" s="59">
        <f>ROUND(AG30*1000/Z30,2)</f>
        <v>150.66</v>
      </c>
      <c r="AI30" s="52">
        <f>SUM(AI16:AI29)</f>
        <v>297169</v>
      </c>
      <c r="AJ30" s="52">
        <f>SUM(AJ16:AJ29)</f>
        <v>218930</v>
      </c>
      <c r="AK30" s="52">
        <f>SUM(AK16:AK29)</f>
        <v>78239</v>
      </c>
      <c r="AL30" s="60">
        <f>ROUND(AI30*1000/$Z30,2)</f>
        <v>246.43</v>
      </c>
      <c r="AM30" s="60">
        <f>ROUND(AJ30*1000/$Z30,2)</f>
        <v>181.55</v>
      </c>
      <c r="AN30" s="60">
        <f>ROUND(AK30*1000/$Z30,2)</f>
        <v>64.88</v>
      </c>
      <c r="AO30" s="61">
        <f>AG30/AI30*100</f>
        <v>61.138611362558</v>
      </c>
      <c r="AP30" s="58">
        <f>AG30/AJ30*100</f>
        <v>82.98771296761522</v>
      </c>
      <c r="AQ30" s="62">
        <f>AJ30*1000/$X30</f>
        <v>16310.06481412501</v>
      </c>
      <c r="AR30" s="62">
        <f>AK30*1000/$X30</f>
        <v>5828.726812188035</v>
      </c>
      <c r="AS30" s="62">
        <f>AI30*1000/$X30</f>
        <v>22138.791626313046</v>
      </c>
      <c r="AT30" s="52">
        <f>AVERAGE(AT16:AT29)</f>
        <v>3129.5</v>
      </c>
      <c r="AU30" s="52">
        <f t="shared" si="1"/>
        <v>3013</v>
      </c>
      <c r="AV30" s="52">
        <f>SUM(AV16:AV29)</f>
        <v>231046</v>
      </c>
      <c r="AW30" s="52">
        <f>AV30*1000/$X30</f>
        <v>17212.694628622514</v>
      </c>
      <c r="AX30" s="63">
        <f>SUM(AX16:AX29)</f>
        <v>81079</v>
      </c>
      <c r="AY30" s="52">
        <f>AX30*1000/$X30</f>
        <v>6040.303955896596</v>
      </c>
      <c r="AZ30" s="52">
        <f>SUM(AZ16:AZ29)</f>
        <v>312125</v>
      </c>
      <c r="BA30" s="52">
        <f>AZ30*1000/$X30</f>
        <v>23252.998584519108</v>
      </c>
    </row>
    <row r="31" spans="16:53" ht="13.5">
      <c r="P31" s="24" t="s">
        <v>87</v>
      </c>
      <c r="Q31" s="25" t="s">
        <v>31</v>
      </c>
      <c r="R31" s="25" t="s">
        <v>88</v>
      </c>
      <c r="S31" s="25" t="s">
        <v>40</v>
      </c>
      <c r="T31" s="26" t="s">
        <v>89</v>
      </c>
      <c r="U31" s="26" t="s">
        <v>35</v>
      </c>
      <c r="V31" s="27" t="s">
        <v>36</v>
      </c>
      <c r="W31" s="27">
        <v>4</v>
      </c>
      <c r="X31" s="28">
        <v>2853</v>
      </c>
      <c r="Y31" s="28">
        <v>5</v>
      </c>
      <c r="Z31" s="28">
        <v>52779</v>
      </c>
      <c r="AA31" s="22">
        <f t="shared" si="0"/>
        <v>10.5558</v>
      </c>
      <c r="AB31" s="29" t="s">
        <v>90</v>
      </c>
      <c r="AC31" s="28">
        <v>723</v>
      </c>
      <c r="AD31" s="30">
        <v>25.3</v>
      </c>
      <c r="AE31" s="28">
        <v>52779</v>
      </c>
      <c r="AF31" s="30">
        <v>100</v>
      </c>
      <c r="AG31" s="28">
        <v>10095</v>
      </c>
      <c r="AH31" s="31">
        <v>191.27</v>
      </c>
      <c r="AI31" s="28">
        <v>9414</v>
      </c>
      <c r="AJ31" s="28">
        <v>6302</v>
      </c>
      <c r="AK31" s="28">
        <v>3112</v>
      </c>
      <c r="AL31" s="32">
        <v>178.37</v>
      </c>
      <c r="AM31" s="32">
        <v>119.4</v>
      </c>
      <c r="AN31" s="32">
        <v>58.96</v>
      </c>
      <c r="AO31" s="30">
        <v>107.2</v>
      </c>
      <c r="AP31" s="30">
        <v>160.2</v>
      </c>
      <c r="AQ31" s="28">
        <v>2209</v>
      </c>
      <c r="AR31" s="28">
        <v>1091</v>
      </c>
      <c r="AS31" s="28">
        <v>3300</v>
      </c>
      <c r="AT31" s="33">
        <v>5712</v>
      </c>
      <c r="AU31" s="52">
        <f t="shared" si="1"/>
        <v>3825</v>
      </c>
      <c r="AV31" s="28">
        <v>8137</v>
      </c>
      <c r="AW31" s="34">
        <v>2852</v>
      </c>
      <c r="AX31" s="28">
        <v>3112</v>
      </c>
      <c r="AY31" s="28">
        <v>1091</v>
      </c>
      <c r="AZ31" s="28">
        <v>11249</v>
      </c>
      <c r="BA31" s="28">
        <v>3943</v>
      </c>
    </row>
    <row r="32" spans="16:53" ht="13.5">
      <c r="P32" s="24" t="s">
        <v>91</v>
      </c>
      <c r="Q32" s="25" t="s">
        <v>31</v>
      </c>
      <c r="R32" s="25" t="s">
        <v>92</v>
      </c>
      <c r="S32" s="25" t="s">
        <v>40</v>
      </c>
      <c r="T32" s="26" t="s">
        <v>89</v>
      </c>
      <c r="U32" s="26" t="s">
        <v>35</v>
      </c>
      <c r="V32" s="27" t="s">
        <v>36</v>
      </c>
      <c r="W32" s="27">
        <v>4</v>
      </c>
      <c r="X32" s="28">
        <v>248</v>
      </c>
      <c r="Y32" s="28">
        <v>1</v>
      </c>
      <c r="Z32" s="28">
        <v>50900</v>
      </c>
      <c r="AA32" s="22">
        <f t="shared" si="0"/>
        <v>50.9</v>
      </c>
      <c r="AB32" s="29" t="s">
        <v>93</v>
      </c>
      <c r="AC32" s="28">
        <v>248</v>
      </c>
      <c r="AD32" s="30">
        <v>100</v>
      </c>
      <c r="AE32" s="28">
        <v>50900</v>
      </c>
      <c r="AF32" s="35">
        <v>100</v>
      </c>
      <c r="AG32" s="28">
        <v>6071</v>
      </c>
      <c r="AH32" s="31">
        <v>119.27</v>
      </c>
      <c r="AI32" s="34">
        <v>15588</v>
      </c>
      <c r="AJ32" s="28">
        <v>14421</v>
      </c>
      <c r="AK32" s="28">
        <v>1167</v>
      </c>
      <c r="AL32" s="32">
        <v>306.25</v>
      </c>
      <c r="AM32" s="32">
        <v>283.32</v>
      </c>
      <c r="AN32" s="32">
        <v>22.93</v>
      </c>
      <c r="AO32" s="30">
        <v>38.9</v>
      </c>
      <c r="AP32" s="30">
        <v>42.1</v>
      </c>
      <c r="AQ32" s="28">
        <v>58149</v>
      </c>
      <c r="AR32" s="28">
        <v>4706</v>
      </c>
      <c r="AS32" s="28">
        <v>62855</v>
      </c>
      <c r="AT32" s="33">
        <v>2500</v>
      </c>
      <c r="AU32" s="52">
        <f t="shared" si="1"/>
        <v>2385</v>
      </c>
      <c r="AV32" s="28">
        <v>14421</v>
      </c>
      <c r="AW32" s="34">
        <v>58149</v>
      </c>
      <c r="AX32" s="28">
        <v>1167</v>
      </c>
      <c r="AY32" s="28">
        <v>4706</v>
      </c>
      <c r="AZ32" s="28">
        <v>15588</v>
      </c>
      <c r="BA32" s="28">
        <v>62855</v>
      </c>
    </row>
    <row r="33" spans="16:53" ht="13.5">
      <c r="P33" s="24" t="s">
        <v>94</v>
      </c>
      <c r="Q33" s="25" t="s">
        <v>31</v>
      </c>
      <c r="R33" s="25" t="s">
        <v>95</v>
      </c>
      <c r="S33" s="25" t="s">
        <v>40</v>
      </c>
      <c r="T33" s="26" t="s">
        <v>89</v>
      </c>
      <c r="U33" s="26" t="s">
        <v>35</v>
      </c>
      <c r="V33" s="27" t="s">
        <v>36</v>
      </c>
      <c r="W33" s="27">
        <v>4</v>
      </c>
      <c r="X33" s="28">
        <v>529</v>
      </c>
      <c r="Y33" s="28">
        <v>1</v>
      </c>
      <c r="Z33" s="28">
        <v>11348</v>
      </c>
      <c r="AA33" s="22">
        <f t="shared" si="0"/>
        <v>11.348</v>
      </c>
      <c r="AB33" s="29" t="s">
        <v>96</v>
      </c>
      <c r="AC33" s="28">
        <v>142</v>
      </c>
      <c r="AD33" s="30">
        <v>26.8</v>
      </c>
      <c r="AE33" s="28">
        <v>11348</v>
      </c>
      <c r="AF33" s="35">
        <v>100</v>
      </c>
      <c r="AG33" s="34">
        <v>1304</v>
      </c>
      <c r="AH33" s="31">
        <v>114.91</v>
      </c>
      <c r="AI33" s="34">
        <v>4475</v>
      </c>
      <c r="AJ33" s="36">
        <v>3951</v>
      </c>
      <c r="AK33" s="34">
        <v>524</v>
      </c>
      <c r="AL33" s="32">
        <v>394.34</v>
      </c>
      <c r="AM33" s="32">
        <v>348.17</v>
      </c>
      <c r="AN33" s="32">
        <v>46.18</v>
      </c>
      <c r="AO33" s="30">
        <v>29.1</v>
      </c>
      <c r="AP33" s="30">
        <v>33</v>
      </c>
      <c r="AQ33" s="34">
        <v>7469</v>
      </c>
      <c r="AR33" s="28">
        <v>991</v>
      </c>
      <c r="AS33" s="28">
        <v>8459</v>
      </c>
      <c r="AT33" s="33">
        <v>2100</v>
      </c>
      <c r="AU33" s="52">
        <f t="shared" si="1"/>
        <v>2298</v>
      </c>
      <c r="AV33" s="28">
        <v>3951</v>
      </c>
      <c r="AW33" s="34">
        <v>7469</v>
      </c>
      <c r="AX33" s="28">
        <v>833</v>
      </c>
      <c r="AY33" s="28">
        <v>1575</v>
      </c>
      <c r="AZ33" s="28">
        <v>4784</v>
      </c>
      <c r="BA33" s="28">
        <v>9043</v>
      </c>
    </row>
    <row r="34" spans="16:53" ht="13.5">
      <c r="P34" s="24" t="s">
        <v>97</v>
      </c>
      <c r="Q34" s="25" t="s">
        <v>98</v>
      </c>
      <c r="R34" s="25" t="s">
        <v>99</v>
      </c>
      <c r="S34" s="25" t="s">
        <v>45</v>
      </c>
      <c r="T34" s="26" t="s">
        <v>89</v>
      </c>
      <c r="U34" s="26" t="s">
        <v>35</v>
      </c>
      <c r="V34" s="27" t="s">
        <v>36</v>
      </c>
      <c r="W34" s="27">
        <v>4</v>
      </c>
      <c r="X34" s="28">
        <v>393</v>
      </c>
      <c r="Y34" s="28">
        <v>2</v>
      </c>
      <c r="Z34" s="28">
        <v>28689</v>
      </c>
      <c r="AA34" s="22">
        <f t="shared" si="0"/>
        <v>14.3445</v>
      </c>
      <c r="AB34" s="29" t="s">
        <v>100</v>
      </c>
      <c r="AC34" s="28">
        <v>393</v>
      </c>
      <c r="AD34" s="30">
        <v>100</v>
      </c>
      <c r="AE34" s="28">
        <v>28689</v>
      </c>
      <c r="AF34" s="35">
        <v>100</v>
      </c>
      <c r="AG34" s="34">
        <v>3069</v>
      </c>
      <c r="AH34" s="31">
        <v>106.97</v>
      </c>
      <c r="AI34" s="34">
        <v>10880</v>
      </c>
      <c r="AJ34" s="36">
        <v>10637</v>
      </c>
      <c r="AK34" s="34">
        <v>243</v>
      </c>
      <c r="AL34" s="32">
        <v>379.24</v>
      </c>
      <c r="AM34" s="32">
        <v>370.77</v>
      </c>
      <c r="AN34" s="32">
        <v>8.47</v>
      </c>
      <c r="AO34" s="30">
        <v>28.2</v>
      </c>
      <c r="AP34" s="30">
        <v>28.9</v>
      </c>
      <c r="AQ34" s="34">
        <v>27066</v>
      </c>
      <c r="AR34" s="28">
        <v>618</v>
      </c>
      <c r="AS34" s="28">
        <v>27684</v>
      </c>
      <c r="AT34" s="33">
        <v>3150</v>
      </c>
      <c r="AU34" s="52">
        <f t="shared" si="1"/>
        <v>2139</v>
      </c>
      <c r="AV34" s="28">
        <v>10637</v>
      </c>
      <c r="AW34" s="34">
        <v>27066</v>
      </c>
      <c r="AX34" s="28">
        <v>243</v>
      </c>
      <c r="AY34" s="28">
        <v>618</v>
      </c>
      <c r="AZ34" s="28">
        <v>10880</v>
      </c>
      <c r="BA34" s="28">
        <v>27684</v>
      </c>
    </row>
    <row r="35" spans="16:53" ht="13.5">
      <c r="P35" s="24" t="s">
        <v>101</v>
      </c>
      <c r="Q35" s="25" t="s">
        <v>43</v>
      </c>
      <c r="R35" s="25" t="s">
        <v>102</v>
      </c>
      <c r="S35" s="25" t="s">
        <v>45</v>
      </c>
      <c r="T35" s="26" t="s">
        <v>89</v>
      </c>
      <c r="U35" s="26" t="s">
        <v>35</v>
      </c>
      <c r="V35" s="27" t="s">
        <v>36</v>
      </c>
      <c r="W35" s="27">
        <v>4</v>
      </c>
      <c r="X35" s="28">
        <v>279</v>
      </c>
      <c r="Y35" s="28">
        <v>4</v>
      </c>
      <c r="Z35" s="28">
        <v>33945</v>
      </c>
      <c r="AA35" s="22">
        <f t="shared" si="0"/>
        <v>8.48625</v>
      </c>
      <c r="AB35" s="29" t="s">
        <v>103</v>
      </c>
      <c r="AC35" s="28">
        <v>279</v>
      </c>
      <c r="AD35" s="30">
        <v>100</v>
      </c>
      <c r="AE35" s="28">
        <v>33945</v>
      </c>
      <c r="AF35" s="35">
        <v>100</v>
      </c>
      <c r="AG35" s="34">
        <v>6339</v>
      </c>
      <c r="AH35" s="31">
        <v>186.74</v>
      </c>
      <c r="AI35" s="34">
        <v>3399</v>
      </c>
      <c r="AJ35" s="36">
        <v>2869</v>
      </c>
      <c r="AK35" s="34">
        <v>530</v>
      </c>
      <c r="AL35" s="32">
        <v>100.13</v>
      </c>
      <c r="AM35" s="32">
        <v>84.52</v>
      </c>
      <c r="AN35" s="32">
        <v>15.61</v>
      </c>
      <c r="AO35" s="30">
        <v>186.5</v>
      </c>
      <c r="AP35" s="30">
        <v>220.9</v>
      </c>
      <c r="AQ35" s="34">
        <v>10283</v>
      </c>
      <c r="AR35" s="28">
        <v>1900</v>
      </c>
      <c r="AS35" s="28">
        <v>12183</v>
      </c>
      <c r="AT35" s="33">
        <v>3400</v>
      </c>
      <c r="AU35" s="52">
        <f t="shared" si="1"/>
        <v>3735</v>
      </c>
      <c r="AV35" s="28">
        <v>6372</v>
      </c>
      <c r="AW35" s="34">
        <v>22839</v>
      </c>
      <c r="AX35" s="28">
        <v>530</v>
      </c>
      <c r="AY35" s="28">
        <v>1900</v>
      </c>
      <c r="AZ35" s="28">
        <v>6902</v>
      </c>
      <c r="BA35" s="28">
        <v>24738</v>
      </c>
    </row>
    <row r="36" spans="16:53" ht="13.5">
      <c r="P36" s="24" t="s">
        <v>104</v>
      </c>
      <c r="Q36" s="25" t="s">
        <v>43</v>
      </c>
      <c r="R36" s="25" t="s">
        <v>105</v>
      </c>
      <c r="S36" s="25" t="s">
        <v>45</v>
      </c>
      <c r="T36" s="26" t="s">
        <v>89</v>
      </c>
      <c r="U36" s="26" t="s">
        <v>35</v>
      </c>
      <c r="V36" s="27" t="s">
        <v>36</v>
      </c>
      <c r="W36" s="27">
        <v>4</v>
      </c>
      <c r="X36" s="28">
        <v>673</v>
      </c>
      <c r="Y36" s="28">
        <v>8</v>
      </c>
      <c r="Z36" s="28">
        <v>63491</v>
      </c>
      <c r="AA36" s="22">
        <f t="shared" si="0"/>
        <v>7.936375</v>
      </c>
      <c r="AB36" s="29" t="s">
        <v>106</v>
      </c>
      <c r="AC36" s="28">
        <v>547</v>
      </c>
      <c r="AD36" s="30">
        <v>81.3</v>
      </c>
      <c r="AE36" s="28">
        <v>63491</v>
      </c>
      <c r="AF36" s="35">
        <v>100</v>
      </c>
      <c r="AG36" s="34">
        <v>3075</v>
      </c>
      <c r="AH36" s="31">
        <v>48.43</v>
      </c>
      <c r="AI36" s="34">
        <v>3978</v>
      </c>
      <c r="AJ36" s="36">
        <v>3151</v>
      </c>
      <c r="AK36" s="34">
        <v>827</v>
      </c>
      <c r="AL36" s="32">
        <v>62.65</v>
      </c>
      <c r="AM36" s="32">
        <v>49.63</v>
      </c>
      <c r="AN36" s="32">
        <v>13.03</v>
      </c>
      <c r="AO36" s="30">
        <v>77.3</v>
      </c>
      <c r="AP36" s="30">
        <v>97.6</v>
      </c>
      <c r="AQ36" s="34">
        <v>4682</v>
      </c>
      <c r="AR36" s="28">
        <v>1229</v>
      </c>
      <c r="AS36" s="28">
        <v>5911</v>
      </c>
      <c r="AT36" s="33">
        <v>2460</v>
      </c>
      <c r="AU36" s="52">
        <f t="shared" si="1"/>
        <v>969</v>
      </c>
      <c r="AV36" s="28">
        <v>3961</v>
      </c>
      <c r="AW36" s="34">
        <v>5886</v>
      </c>
      <c r="AX36" s="28">
        <v>827</v>
      </c>
      <c r="AY36" s="28">
        <v>1229</v>
      </c>
      <c r="AZ36" s="28">
        <v>4788</v>
      </c>
      <c r="BA36" s="28">
        <v>7114</v>
      </c>
    </row>
    <row r="37" spans="16:53" ht="13.5">
      <c r="P37" s="24" t="s">
        <v>107</v>
      </c>
      <c r="Q37" s="25" t="s">
        <v>60</v>
      </c>
      <c r="R37" s="25" t="s">
        <v>108</v>
      </c>
      <c r="S37" s="25" t="s">
        <v>45</v>
      </c>
      <c r="T37" s="26" t="s">
        <v>89</v>
      </c>
      <c r="U37" s="26" t="s">
        <v>35</v>
      </c>
      <c r="V37" s="27" t="s">
        <v>36</v>
      </c>
      <c r="W37" s="27">
        <v>4</v>
      </c>
      <c r="X37" s="28">
        <v>353</v>
      </c>
      <c r="Y37" s="28">
        <v>1</v>
      </c>
      <c r="Z37" s="28">
        <v>35280</v>
      </c>
      <c r="AA37" s="22">
        <f t="shared" si="0"/>
        <v>35.28</v>
      </c>
      <c r="AB37" s="29" t="s">
        <v>109</v>
      </c>
      <c r="AC37" s="28">
        <v>353</v>
      </c>
      <c r="AD37" s="30">
        <v>100</v>
      </c>
      <c r="AE37" s="28">
        <v>35280</v>
      </c>
      <c r="AF37" s="35">
        <v>100</v>
      </c>
      <c r="AG37" s="34">
        <v>627</v>
      </c>
      <c r="AH37" s="31">
        <v>17.77</v>
      </c>
      <c r="AI37" s="34">
        <v>3821</v>
      </c>
      <c r="AJ37" s="36">
        <v>3821</v>
      </c>
      <c r="AK37" s="34">
        <v>0</v>
      </c>
      <c r="AL37" s="32">
        <v>108.3</v>
      </c>
      <c r="AM37" s="32">
        <v>108.3</v>
      </c>
      <c r="AN37" s="32">
        <v>0</v>
      </c>
      <c r="AO37" s="30">
        <v>16.4</v>
      </c>
      <c r="AP37" s="30">
        <v>16.4</v>
      </c>
      <c r="AQ37" s="34">
        <v>10824</v>
      </c>
      <c r="AR37" s="28">
        <v>0</v>
      </c>
      <c r="AS37" s="28">
        <v>10824</v>
      </c>
      <c r="AT37" s="33">
        <v>735</v>
      </c>
      <c r="AU37" s="52">
        <f t="shared" si="1"/>
        <v>355</v>
      </c>
      <c r="AV37" s="28">
        <v>3821</v>
      </c>
      <c r="AW37" s="34">
        <v>10824</v>
      </c>
      <c r="AX37" s="28">
        <v>0</v>
      </c>
      <c r="AY37" s="28">
        <v>0</v>
      </c>
      <c r="AZ37" s="28">
        <v>3821</v>
      </c>
      <c r="BA37" s="28">
        <v>10824</v>
      </c>
    </row>
    <row r="38" spans="16:53" ht="13.5">
      <c r="P38" s="24" t="s">
        <v>110</v>
      </c>
      <c r="Q38" s="25" t="s">
        <v>60</v>
      </c>
      <c r="R38" s="25" t="s">
        <v>111</v>
      </c>
      <c r="S38" s="25" t="s">
        <v>45</v>
      </c>
      <c r="T38" s="26" t="s">
        <v>89</v>
      </c>
      <c r="U38" s="26" t="s">
        <v>35</v>
      </c>
      <c r="V38" s="27" t="s">
        <v>36</v>
      </c>
      <c r="W38" s="27">
        <v>4</v>
      </c>
      <c r="X38" s="28">
        <v>1452</v>
      </c>
      <c r="Y38" s="28">
        <v>4</v>
      </c>
      <c r="Z38" s="28">
        <v>159576</v>
      </c>
      <c r="AA38" s="22">
        <f t="shared" si="0"/>
        <v>39.894</v>
      </c>
      <c r="AB38" s="29" t="s">
        <v>112</v>
      </c>
      <c r="AC38" s="28">
        <v>1452</v>
      </c>
      <c r="AD38" s="30">
        <v>100</v>
      </c>
      <c r="AE38" s="28">
        <v>159576</v>
      </c>
      <c r="AF38" s="35">
        <v>100</v>
      </c>
      <c r="AG38" s="34">
        <v>8229</v>
      </c>
      <c r="AH38" s="31">
        <v>51.57</v>
      </c>
      <c r="AI38" s="34">
        <v>23546</v>
      </c>
      <c r="AJ38" s="36">
        <v>20363</v>
      </c>
      <c r="AK38" s="34">
        <v>3183</v>
      </c>
      <c r="AL38" s="32">
        <v>147.55</v>
      </c>
      <c r="AM38" s="32">
        <v>127.61</v>
      </c>
      <c r="AN38" s="32">
        <v>19.95</v>
      </c>
      <c r="AO38" s="30">
        <v>34.9</v>
      </c>
      <c r="AP38" s="30">
        <v>40.4</v>
      </c>
      <c r="AQ38" s="34">
        <v>14024</v>
      </c>
      <c r="AR38" s="28">
        <v>2192</v>
      </c>
      <c r="AS38" s="28">
        <v>16216</v>
      </c>
      <c r="AT38" s="33">
        <v>2000</v>
      </c>
      <c r="AU38" s="52">
        <f t="shared" si="1"/>
        <v>1031</v>
      </c>
      <c r="AV38" s="28">
        <v>20363</v>
      </c>
      <c r="AW38" s="34">
        <v>14024</v>
      </c>
      <c r="AX38" s="28">
        <v>3183</v>
      </c>
      <c r="AY38" s="28">
        <v>2192</v>
      </c>
      <c r="AZ38" s="28">
        <v>23546</v>
      </c>
      <c r="BA38" s="28">
        <v>16216</v>
      </c>
    </row>
    <row r="39" spans="16:53" ht="13.5">
      <c r="P39" s="24" t="s">
        <v>113</v>
      </c>
      <c r="Q39" s="25" t="s">
        <v>114</v>
      </c>
      <c r="R39" s="25" t="s">
        <v>115</v>
      </c>
      <c r="S39" s="25" t="s">
        <v>45</v>
      </c>
      <c r="T39" s="26" t="s">
        <v>89</v>
      </c>
      <c r="U39" s="26" t="s">
        <v>35</v>
      </c>
      <c r="V39" s="27" t="s">
        <v>36</v>
      </c>
      <c r="W39" s="27">
        <v>4</v>
      </c>
      <c r="X39" s="28">
        <v>445</v>
      </c>
      <c r="Y39" s="28">
        <v>4</v>
      </c>
      <c r="Z39" s="28">
        <v>32485</v>
      </c>
      <c r="AA39" s="22">
        <f t="shared" si="0"/>
        <v>8.12125</v>
      </c>
      <c r="AB39" s="29" t="s">
        <v>116</v>
      </c>
      <c r="AC39" s="28">
        <v>445</v>
      </c>
      <c r="AD39" s="30">
        <v>100</v>
      </c>
      <c r="AE39" s="28">
        <v>32485</v>
      </c>
      <c r="AF39" s="35">
        <v>100</v>
      </c>
      <c r="AG39" s="34">
        <v>2117</v>
      </c>
      <c r="AH39" s="31">
        <v>65.17</v>
      </c>
      <c r="AI39" s="34">
        <v>8016</v>
      </c>
      <c r="AJ39" s="36">
        <v>7409</v>
      </c>
      <c r="AK39" s="34">
        <v>607</v>
      </c>
      <c r="AL39" s="32">
        <v>246.76</v>
      </c>
      <c r="AM39" s="32">
        <v>228.07</v>
      </c>
      <c r="AN39" s="32">
        <v>18.69</v>
      </c>
      <c r="AO39" s="30">
        <v>26.4</v>
      </c>
      <c r="AP39" s="30">
        <v>28.6</v>
      </c>
      <c r="AQ39" s="34">
        <v>16649</v>
      </c>
      <c r="AR39" s="28">
        <v>1364</v>
      </c>
      <c r="AS39" s="28">
        <v>18013</v>
      </c>
      <c r="AT39" s="33">
        <v>2100</v>
      </c>
      <c r="AU39" s="52">
        <f t="shared" si="1"/>
        <v>1303</v>
      </c>
      <c r="AV39" s="28">
        <v>7409</v>
      </c>
      <c r="AW39" s="34">
        <v>16649</v>
      </c>
      <c r="AX39" s="28">
        <v>607</v>
      </c>
      <c r="AY39" s="28">
        <v>1364</v>
      </c>
      <c r="AZ39" s="28">
        <v>8016</v>
      </c>
      <c r="BA39" s="28">
        <v>18013</v>
      </c>
    </row>
    <row r="40" spans="16:53" ht="13.5">
      <c r="P40" s="24" t="s">
        <v>117</v>
      </c>
      <c r="Q40" s="25" t="s">
        <v>118</v>
      </c>
      <c r="R40" s="25" t="s">
        <v>119</v>
      </c>
      <c r="S40" s="25" t="s">
        <v>40</v>
      </c>
      <c r="T40" s="26" t="s">
        <v>89</v>
      </c>
      <c r="U40" s="26" t="s">
        <v>35</v>
      </c>
      <c r="V40" s="27" t="s">
        <v>36</v>
      </c>
      <c r="W40" s="27">
        <v>4</v>
      </c>
      <c r="X40" s="28">
        <v>343</v>
      </c>
      <c r="Y40" s="28">
        <v>1</v>
      </c>
      <c r="Z40" s="28">
        <v>12775</v>
      </c>
      <c r="AA40" s="22">
        <f t="shared" si="0"/>
        <v>12.775</v>
      </c>
      <c r="AB40" s="29" t="s">
        <v>120</v>
      </c>
      <c r="AC40" s="28">
        <v>129</v>
      </c>
      <c r="AD40" s="30">
        <v>37.6</v>
      </c>
      <c r="AE40" s="28">
        <v>12775</v>
      </c>
      <c r="AF40" s="35">
        <v>100</v>
      </c>
      <c r="AG40" s="34">
        <v>584</v>
      </c>
      <c r="AH40" s="31">
        <v>45.71</v>
      </c>
      <c r="AI40" s="34">
        <v>1730</v>
      </c>
      <c r="AJ40" s="36">
        <v>1482</v>
      </c>
      <c r="AK40" s="34">
        <v>248</v>
      </c>
      <c r="AL40" s="32">
        <v>135.42</v>
      </c>
      <c r="AM40" s="32">
        <v>116.01</v>
      </c>
      <c r="AN40" s="32">
        <v>19.41</v>
      </c>
      <c r="AO40" s="30">
        <v>33.8</v>
      </c>
      <c r="AP40" s="30">
        <v>39.4</v>
      </c>
      <c r="AQ40" s="34">
        <v>4321</v>
      </c>
      <c r="AR40" s="28">
        <v>723</v>
      </c>
      <c r="AS40" s="28">
        <v>5044</v>
      </c>
      <c r="AT40" s="33">
        <v>3100</v>
      </c>
      <c r="AU40" s="52">
        <f t="shared" si="1"/>
        <v>914</v>
      </c>
      <c r="AV40" s="28">
        <v>1482</v>
      </c>
      <c r="AW40" s="34">
        <v>4321</v>
      </c>
      <c r="AX40" s="28">
        <v>355</v>
      </c>
      <c r="AY40" s="28">
        <v>1035</v>
      </c>
      <c r="AZ40" s="28">
        <v>1837</v>
      </c>
      <c r="BA40" s="28">
        <v>5356</v>
      </c>
    </row>
    <row r="41" spans="16:53" ht="13.5">
      <c r="P41" s="24" t="s">
        <v>121</v>
      </c>
      <c r="Q41" s="25" t="s">
        <v>122</v>
      </c>
      <c r="R41" s="25" t="s">
        <v>123</v>
      </c>
      <c r="S41" s="25" t="s">
        <v>45</v>
      </c>
      <c r="T41" s="26" t="s">
        <v>89</v>
      </c>
      <c r="U41" s="26" t="s">
        <v>35</v>
      </c>
      <c r="V41" s="27" t="s">
        <v>36</v>
      </c>
      <c r="W41" s="27">
        <v>4</v>
      </c>
      <c r="X41" s="28">
        <v>3116</v>
      </c>
      <c r="Y41" s="28">
        <v>15</v>
      </c>
      <c r="Z41" s="28">
        <v>227468</v>
      </c>
      <c r="AA41" s="22">
        <f t="shared" si="0"/>
        <v>15.164533333333333</v>
      </c>
      <c r="AB41" s="29" t="s">
        <v>124</v>
      </c>
      <c r="AC41" s="28">
        <v>1092</v>
      </c>
      <c r="AD41" s="30">
        <v>35</v>
      </c>
      <c r="AE41" s="28">
        <v>227468</v>
      </c>
      <c r="AF41" s="35">
        <v>100</v>
      </c>
      <c r="AG41" s="34">
        <v>1504</v>
      </c>
      <c r="AH41" s="31">
        <v>6.61</v>
      </c>
      <c r="AI41" s="34">
        <v>2000</v>
      </c>
      <c r="AJ41" s="36">
        <v>2000</v>
      </c>
      <c r="AK41" s="34">
        <v>0</v>
      </c>
      <c r="AL41" s="32">
        <v>8.79</v>
      </c>
      <c r="AM41" s="32">
        <v>8.79</v>
      </c>
      <c r="AN41" s="32">
        <v>0</v>
      </c>
      <c r="AO41" s="30">
        <v>75.2</v>
      </c>
      <c r="AP41" s="30">
        <v>75.2</v>
      </c>
      <c r="AQ41" s="34">
        <v>642</v>
      </c>
      <c r="AR41" s="28">
        <v>0</v>
      </c>
      <c r="AS41" s="28">
        <v>642</v>
      </c>
      <c r="AT41" s="33">
        <v>2887</v>
      </c>
      <c r="AU41" s="52">
        <f t="shared" si="1"/>
        <v>132</v>
      </c>
      <c r="AV41" s="28">
        <v>2000</v>
      </c>
      <c r="AW41" s="34">
        <v>642</v>
      </c>
      <c r="AX41" s="28">
        <v>0</v>
      </c>
      <c r="AY41" s="28">
        <v>0</v>
      </c>
      <c r="AZ41" s="28">
        <v>2000</v>
      </c>
      <c r="BA41" s="28">
        <v>642</v>
      </c>
    </row>
    <row r="42" spans="16:53" ht="13.5">
      <c r="P42" s="24" t="s">
        <v>125</v>
      </c>
      <c r="Q42" s="25" t="s">
        <v>122</v>
      </c>
      <c r="R42" s="25" t="s">
        <v>126</v>
      </c>
      <c r="S42" s="25" t="s">
        <v>45</v>
      </c>
      <c r="T42" s="26" t="s">
        <v>89</v>
      </c>
      <c r="U42" s="26" t="s">
        <v>35</v>
      </c>
      <c r="V42" s="27" t="s">
        <v>36</v>
      </c>
      <c r="W42" s="27">
        <v>4</v>
      </c>
      <c r="X42" s="28">
        <v>215</v>
      </c>
      <c r="Y42" s="28">
        <v>1</v>
      </c>
      <c r="Z42" s="28">
        <v>15111</v>
      </c>
      <c r="AA42" s="22">
        <f t="shared" si="0"/>
        <v>15.111</v>
      </c>
      <c r="AB42" s="29" t="s">
        <v>127</v>
      </c>
      <c r="AC42" s="28">
        <v>207</v>
      </c>
      <c r="AD42" s="30">
        <v>96.3</v>
      </c>
      <c r="AE42" s="28">
        <v>15111</v>
      </c>
      <c r="AF42" s="35">
        <v>100</v>
      </c>
      <c r="AG42" s="34">
        <v>1238</v>
      </c>
      <c r="AH42" s="31">
        <v>81.93</v>
      </c>
      <c r="AI42" s="34">
        <v>2731</v>
      </c>
      <c r="AJ42" s="36">
        <v>2391</v>
      </c>
      <c r="AK42" s="34">
        <v>340</v>
      </c>
      <c r="AL42" s="32">
        <v>180.73</v>
      </c>
      <c r="AM42" s="32">
        <v>158.23</v>
      </c>
      <c r="AN42" s="32">
        <v>22.5</v>
      </c>
      <c r="AO42" s="30">
        <v>45.3</v>
      </c>
      <c r="AP42" s="30">
        <v>51.8</v>
      </c>
      <c r="AQ42" s="34">
        <v>11121</v>
      </c>
      <c r="AR42" s="28">
        <v>1581</v>
      </c>
      <c r="AS42" s="28">
        <v>12702</v>
      </c>
      <c r="AT42" s="33">
        <v>2205</v>
      </c>
      <c r="AU42" s="52">
        <f t="shared" si="1"/>
        <v>1639</v>
      </c>
      <c r="AV42" s="28">
        <v>2391</v>
      </c>
      <c r="AW42" s="34">
        <v>11121</v>
      </c>
      <c r="AX42" s="28">
        <v>340</v>
      </c>
      <c r="AY42" s="28">
        <v>1581</v>
      </c>
      <c r="AZ42" s="28">
        <v>2731</v>
      </c>
      <c r="BA42" s="28">
        <v>12702</v>
      </c>
    </row>
    <row r="43" spans="16:53" ht="13.5">
      <c r="P43" s="24" t="s">
        <v>128</v>
      </c>
      <c r="Q43" s="25" t="s">
        <v>78</v>
      </c>
      <c r="R43" s="25" t="s">
        <v>129</v>
      </c>
      <c r="S43" s="25" t="s">
        <v>45</v>
      </c>
      <c r="T43" s="26" t="s">
        <v>89</v>
      </c>
      <c r="U43" s="26" t="s">
        <v>35</v>
      </c>
      <c r="V43" s="27" t="s">
        <v>36</v>
      </c>
      <c r="W43" s="27">
        <v>4</v>
      </c>
      <c r="X43" s="28">
        <v>303</v>
      </c>
      <c r="Y43" s="28">
        <v>1</v>
      </c>
      <c r="Z43" s="28">
        <v>10854</v>
      </c>
      <c r="AA43" s="22">
        <f t="shared" si="0"/>
        <v>10.854</v>
      </c>
      <c r="AB43" s="29" t="s">
        <v>130</v>
      </c>
      <c r="AC43" s="28">
        <v>303</v>
      </c>
      <c r="AD43" s="30">
        <v>100</v>
      </c>
      <c r="AE43" s="28">
        <v>10854</v>
      </c>
      <c r="AF43" s="35">
        <v>100</v>
      </c>
      <c r="AG43" s="34">
        <v>1672</v>
      </c>
      <c r="AH43" s="31">
        <v>154.04</v>
      </c>
      <c r="AI43" s="34">
        <v>8083</v>
      </c>
      <c r="AJ43" s="36">
        <v>7984</v>
      </c>
      <c r="AK43" s="34">
        <v>99</v>
      </c>
      <c r="AL43" s="32">
        <v>744.7</v>
      </c>
      <c r="AM43" s="32">
        <v>735.58</v>
      </c>
      <c r="AN43" s="32">
        <v>9.12</v>
      </c>
      <c r="AO43" s="30">
        <v>20.7</v>
      </c>
      <c r="AP43" s="30">
        <v>20.9</v>
      </c>
      <c r="AQ43" s="34">
        <v>26350</v>
      </c>
      <c r="AR43" s="28">
        <v>327</v>
      </c>
      <c r="AS43" s="28">
        <v>26677</v>
      </c>
      <c r="AT43" s="33">
        <v>2940</v>
      </c>
      <c r="AU43" s="52">
        <f t="shared" si="1"/>
        <v>3081</v>
      </c>
      <c r="AV43" s="28">
        <v>7984</v>
      </c>
      <c r="AW43" s="34">
        <v>26350</v>
      </c>
      <c r="AX43" s="28">
        <v>99</v>
      </c>
      <c r="AY43" s="28">
        <v>327</v>
      </c>
      <c r="AZ43" s="28">
        <v>8083</v>
      </c>
      <c r="BA43" s="28">
        <v>26677</v>
      </c>
    </row>
    <row r="44" spans="16:53" ht="13.5">
      <c r="P44" s="24" t="s">
        <v>131</v>
      </c>
      <c r="Q44" s="25" t="s">
        <v>132</v>
      </c>
      <c r="R44" s="25" t="s">
        <v>133</v>
      </c>
      <c r="S44" s="25" t="s">
        <v>45</v>
      </c>
      <c r="T44" s="26" t="s">
        <v>89</v>
      </c>
      <c r="U44" s="26" t="s">
        <v>35</v>
      </c>
      <c r="V44" s="27" t="s">
        <v>36</v>
      </c>
      <c r="W44" s="27">
        <v>4</v>
      </c>
      <c r="X44" s="28">
        <v>357</v>
      </c>
      <c r="Y44" s="28">
        <v>2</v>
      </c>
      <c r="Z44" s="28">
        <v>22537</v>
      </c>
      <c r="AA44" s="22">
        <f t="shared" si="0"/>
        <v>11.2685</v>
      </c>
      <c r="AB44" s="29" t="s">
        <v>134</v>
      </c>
      <c r="AC44" s="28">
        <v>299</v>
      </c>
      <c r="AD44" s="30">
        <v>83.8</v>
      </c>
      <c r="AE44" s="28">
        <v>22537</v>
      </c>
      <c r="AF44" s="35">
        <v>100</v>
      </c>
      <c r="AG44" s="34">
        <v>2875</v>
      </c>
      <c r="AH44" s="31">
        <v>127.57</v>
      </c>
      <c r="AI44" s="34">
        <v>2429</v>
      </c>
      <c r="AJ44" s="36">
        <v>2213</v>
      </c>
      <c r="AK44" s="34">
        <v>216</v>
      </c>
      <c r="AL44" s="32">
        <v>107.78</v>
      </c>
      <c r="AM44" s="32">
        <v>98.19</v>
      </c>
      <c r="AN44" s="32">
        <v>9.58</v>
      </c>
      <c r="AO44" s="30">
        <v>118.4</v>
      </c>
      <c r="AP44" s="30">
        <v>129.9</v>
      </c>
      <c r="AQ44" s="34">
        <v>6199</v>
      </c>
      <c r="AR44" s="28">
        <v>605</v>
      </c>
      <c r="AS44" s="28">
        <v>6804</v>
      </c>
      <c r="AT44" s="33">
        <v>4725</v>
      </c>
      <c r="AU44" s="52">
        <f t="shared" si="1"/>
        <v>2551</v>
      </c>
      <c r="AV44" s="28">
        <v>2213</v>
      </c>
      <c r="AW44" s="34">
        <v>6199</v>
      </c>
      <c r="AX44" s="28">
        <v>216</v>
      </c>
      <c r="AY44" s="28">
        <v>605</v>
      </c>
      <c r="AZ44" s="28">
        <v>2429</v>
      </c>
      <c r="BA44" s="28">
        <v>6804</v>
      </c>
    </row>
    <row r="45" spans="16:53" ht="13.5">
      <c r="P45" s="54" t="s">
        <v>85</v>
      </c>
      <c r="Q45" s="55" t="s">
        <v>86</v>
      </c>
      <c r="R45" s="85">
        <f>COUNTA(R31:R44)</f>
        <v>14</v>
      </c>
      <c r="S45" s="85"/>
      <c r="T45" s="86" t="str">
        <f>CONCATENATE(T44," 計")</f>
        <v>a4 計</v>
      </c>
      <c r="U45" s="56"/>
      <c r="V45" s="56"/>
      <c r="W45" s="56"/>
      <c r="X45" s="52">
        <f>SUM(X31:X44)</f>
        <v>11559</v>
      </c>
      <c r="Y45" s="52">
        <f>SUM(Y31:Y44)</f>
        <v>50</v>
      </c>
      <c r="Z45" s="52">
        <f>SUM(Z31:Z44)</f>
        <v>757238</v>
      </c>
      <c r="AA45" s="22">
        <f t="shared" si="0"/>
        <v>15.14476</v>
      </c>
      <c r="AB45" s="56"/>
      <c r="AC45" s="52">
        <f>SUM(AC31:AC44)</f>
        <v>6612</v>
      </c>
      <c r="AD45" s="57">
        <f>AC45/X45*100</f>
        <v>57.20218011938749</v>
      </c>
      <c r="AE45" s="52">
        <f>SUM(AE31:AE44)</f>
        <v>757238</v>
      </c>
      <c r="AF45" s="58">
        <f>Z45/AE45*100</f>
        <v>100</v>
      </c>
      <c r="AG45" s="52">
        <f>SUM(AG31:AG44)</f>
        <v>48799</v>
      </c>
      <c r="AH45" s="59">
        <f>ROUND(AG45*1000/Z45,2)</f>
        <v>64.44</v>
      </c>
      <c r="AI45" s="52">
        <f>SUM(AI31:AI44)</f>
        <v>100090</v>
      </c>
      <c r="AJ45" s="52">
        <f>SUM(AJ31:AJ44)</f>
        <v>88994</v>
      </c>
      <c r="AK45" s="52">
        <f>SUM(AK31:AK44)</f>
        <v>11096</v>
      </c>
      <c r="AL45" s="60">
        <f>ROUND(AI45*1000/$Z45,2)</f>
        <v>132.18</v>
      </c>
      <c r="AM45" s="60">
        <f>ROUND(AJ45*1000/$Z45,2)</f>
        <v>117.52</v>
      </c>
      <c r="AN45" s="60">
        <f>ROUND(AK45*1000/$Z45,2)</f>
        <v>14.65</v>
      </c>
      <c r="AO45" s="61">
        <f>AG45/AI45*100</f>
        <v>48.755120391647516</v>
      </c>
      <c r="AP45" s="58">
        <f>AG45/AJ45*100</f>
        <v>54.83403375508461</v>
      </c>
      <c r="AQ45" s="62">
        <f>AJ45*1000/$X45</f>
        <v>7699.1089194567</v>
      </c>
      <c r="AR45" s="62">
        <f>AK45*1000/$X45</f>
        <v>959.9446318885716</v>
      </c>
      <c r="AS45" s="62">
        <f>AI45*1000/$X45</f>
        <v>8659.053551345272</v>
      </c>
      <c r="AT45" s="52">
        <f>AVERAGE(AT31:AT44)</f>
        <v>2858.1428571428573</v>
      </c>
      <c r="AU45" s="52">
        <f t="shared" si="1"/>
        <v>1289</v>
      </c>
      <c r="AV45" s="52">
        <f>SUM(AV31:AV44)</f>
        <v>95142</v>
      </c>
      <c r="AW45" s="52">
        <f>AV45*1000/$X45</f>
        <v>8230.98883986504</v>
      </c>
      <c r="AX45" s="63">
        <f>SUM(AX31:AX44)</f>
        <v>11512</v>
      </c>
      <c r="AY45" s="52">
        <f>AX45*1000/$X45</f>
        <v>995.9339043169824</v>
      </c>
      <c r="AZ45" s="52">
        <f>SUM(AZ31:AZ44)</f>
        <v>106654</v>
      </c>
      <c r="BA45" s="52">
        <f>AZ45*1000/$X45</f>
        <v>9226.922744182022</v>
      </c>
    </row>
    <row r="46" spans="16:53" ht="13.5">
      <c r="P46" s="24" t="s">
        <v>53</v>
      </c>
      <c r="Q46" s="25" t="s">
        <v>43</v>
      </c>
      <c r="R46" s="25" t="s">
        <v>54</v>
      </c>
      <c r="S46" s="25" t="s">
        <v>40</v>
      </c>
      <c r="T46" s="26" t="s">
        <v>135</v>
      </c>
      <c r="U46" s="26" t="s">
        <v>35</v>
      </c>
      <c r="V46" s="27" t="s">
        <v>136</v>
      </c>
      <c r="W46" s="27">
        <v>3</v>
      </c>
      <c r="X46" s="28">
        <v>97</v>
      </c>
      <c r="Y46" s="28">
        <v>1</v>
      </c>
      <c r="Z46" s="28">
        <v>7405</v>
      </c>
      <c r="AA46" s="22">
        <f t="shared" si="0"/>
        <v>7.405</v>
      </c>
      <c r="AB46" s="29" t="s">
        <v>137</v>
      </c>
      <c r="AC46" s="28">
        <v>93</v>
      </c>
      <c r="AD46" s="30">
        <v>95.9</v>
      </c>
      <c r="AE46" s="28">
        <v>7405</v>
      </c>
      <c r="AF46" s="35">
        <v>100</v>
      </c>
      <c r="AG46" s="34">
        <v>849</v>
      </c>
      <c r="AH46" s="31">
        <v>114.65</v>
      </c>
      <c r="AI46" s="34">
        <v>2019</v>
      </c>
      <c r="AJ46" s="36">
        <v>1182</v>
      </c>
      <c r="AK46" s="34">
        <v>837</v>
      </c>
      <c r="AL46" s="32">
        <v>272.65</v>
      </c>
      <c r="AM46" s="32">
        <v>159.62</v>
      </c>
      <c r="AN46" s="32">
        <v>113.03</v>
      </c>
      <c r="AO46" s="30">
        <v>42.1</v>
      </c>
      <c r="AP46" s="30">
        <v>71.8</v>
      </c>
      <c r="AQ46" s="34">
        <v>12186</v>
      </c>
      <c r="AR46" s="28">
        <v>8629</v>
      </c>
      <c r="AS46" s="28">
        <v>20814</v>
      </c>
      <c r="AT46" s="33">
        <v>2100</v>
      </c>
      <c r="AU46" s="52">
        <f t="shared" si="1"/>
        <v>2293</v>
      </c>
      <c r="AV46" s="28">
        <v>1182</v>
      </c>
      <c r="AW46" s="34">
        <v>12186</v>
      </c>
      <c r="AX46" s="28">
        <v>1131</v>
      </c>
      <c r="AY46" s="28">
        <v>11660</v>
      </c>
      <c r="AZ46" s="28">
        <v>2313</v>
      </c>
      <c r="BA46" s="28">
        <v>23845</v>
      </c>
    </row>
    <row r="47" spans="16:53" ht="13.5">
      <c r="P47" s="24" t="s">
        <v>138</v>
      </c>
      <c r="Q47" s="25" t="s">
        <v>64</v>
      </c>
      <c r="R47" s="25" t="s">
        <v>139</v>
      </c>
      <c r="S47" s="25" t="s">
        <v>40</v>
      </c>
      <c r="T47" s="26" t="s">
        <v>135</v>
      </c>
      <c r="U47" s="26" t="s">
        <v>35</v>
      </c>
      <c r="V47" s="27" t="s">
        <v>136</v>
      </c>
      <c r="W47" s="27">
        <v>3</v>
      </c>
      <c r="X47" s="28">
        <v>88</v>
      </c>
      <c r="Y47" s="28">
        <v>1</v>
      </c>
      <c r="Z47" s="28">
        <v>6705</v>
      </c>
      <c r="AA47" s="22">
        <f t="shared" si="0"/>
        <v>6.705</v>
      </c>
      <c r="AB47" s="29" t="s">
        <v>140</v>
      </c>
      <c r="AC47" s="28">
        <v>84</v>
      </c>
      <c r="AD47" s="30">
        <v>95.5</v>
      </c>
      <c r="AE47" s="28">
        <v>6705</v>
      </c>
      <c r="AF47" s="35">
        <v>100</v>
      </c>
      <c r="AG47" s="34">
        <v>1266</v>
      </c>
      <c r="AH47" s="31">
        <v>188.81</v>
      </c>
      <c r="AI47" s="34">
        <v>5026</v>
      </c>
      <c r="AJ47" s="36">
        <v>2884</v>
      </c>
      <c r="AK47" s="34">
        <v>2142</v>
      </c>
      <c r="AL47" s="32">
        <v>749.59</v>
      </c>
      <c r="AM47" s="32">
        <v>430.13</v>
      </c>
      <c r="AN47" s="32">
        <v>319.46</v>
      </c>
      <c r="AO47" s="30">
        <v>25.2</v>
      </c>
      <c r="AP47" s="30">
        <v>43.9</v>
      </c>
      <c r="AQ47" s="34">
        <v>32773</v>
      </c>
      <c r="AR47" s="28">
        <v>24341</v>
      </c>
      <c r="AS47" s="28">
        <v>57114</v>
      </c>
      <c r="AT47" s="33">
        <v>3570</v>
      </c>
      <c r="AU47" s="52">
        <f t="shared" si="1"/>
        <v>3776</v>
      </c>
      <c r="AV47" s="28">
        <v>2884</v>
      </c>
      <c r="AW47" s="34">
        <v>32773</v>
      </c>
      <c r="AX47" s="28">
        <v>2142</v>
      </c>
      <c r="AY47" s="28">
        <v>24341</v>
      </c>
      <c r="AZ47" s="28">
        <v>5026</v>
      </c>
      <c r="BA47" s="28">
        <v>57114</v>
      </c>
    </row>
    <row r="48" spans="16:53" ht="13.5">
      <c r="P48" s="24" t="s">
        <v>141</v>
      </c>
      <c r="Q48" s="25" t="s">
        <v>142</v>
      </c>
      <c r="R48" s="25" t="s">
        <v>143</v>
      </c>
      <c r="S48" s="25" t="s">
        <v>40</v>
      </c>
      <c r="T48" s="26" t="s">
        <v>135</v>
      </c>
      <c r="U48" s="26" t="s">
        <v>35</v>
      </c>
      <c r="V48" s="27" t="s">
        <v>136</v>
      </c>
      <c r="W48" s="27">
        <v>3</v>
      </c>
      <c r="X48" s="28">
        <v>1800</v>
      </c>
      <c r="Y48" s="28">
        <v>21</v>
      </c>
      <c r="Z48" s="28">
        <v>108384</v>
      </c>
      <c r="AA48" s="22">
        <f t="shared" si="0"/>
        <v>5.161142857142857</v>
      </c>
      <c r="AB48" s="29" t="s">
        <v>80</v>
      </c>
      <c r="AC48" s="28">
        <v>1502</v>
      </c>
      <c r="AD48" s="30">
        <v>83.4</v>
      </c>
      <c r="AE48" s="28">
        <v>108384</v>
      </c>
      <c r="AF48" s="35">
        <v>100</v>
      </c>
      <c r="AG48" s="34">
        <v>10610</v>
      </c>
      <c r="AH48" s="31">
        <v>97.89</v>
      </c>
      <c r="AI48" s="34">
        <v>25071</v>
      </c>
      <c r="AJ48" s="36">
        <v>18545</v>
      </c>
      <c r="AK48" s="34">
        <v>6526</v>
      </c>
      <c r="AL48" s="32">
        <v>231.32</v>
      </c>
      <c r="AM48" s="32">
        <v>171.1</v>
      </c>
      <c r="AN48" s="32">
        <v>60.21</v>
      </c>
      <c r="AO48" s="30">
        <v>42.3</v>
      </c>
      <c r="AP48" s="30">
        <v>57.2</v>
      </c>
      <c r="AQ48" s="34">
        <v>10303</v>
      </c>
      <c r="AR48" s="28">
        <v>3626</v>
      </c>
      <c r="AS48" s="28">
        <v>13928</v>
      </c>
      <c r="AT48" s="33">
        <v>1890</v>
      </c>
      <c r="AU48" s="52">
        <f t="shared" si="1"/>
        <v>1958</v>
      </c>
      <c r="AV48" s="28">
        <v>18545</v>
      </c>
      <c r="AW48" s="34">
        <v>10303</v>
      </c>
      <c r="AX48" s="28">
        <v>9440</v>
      </c>
      <c r="AY48" s="28">
        <v>5244</v>
      </c>
      <c r="AZ48" s="28">
        <v>27985</v>
      </c>
      <c r="BA48" s="28">
        <v>15547</v>
      </c>
    </row>
    <row r="49" spans="16:53" ht="13.5">
      <c r="P49" s="24" t="s">
        <v>144</v>
      </c>
      <c r="Q49" s="25" t="s">
        <v>142</v>
      </c>
      <c r="R49" s="25" t="s">
        <v>145</v>
      </c>
      <c r="S49" s="25" t="s">
        <v>40</v>
      </c>
      <c r="T49" s="26" t="s">
        <v>135</v>
      </c>
      <c r="U49" s="26" t="s">
        <v>35</v>
      </c>
      <c r="V49" s="27" t="s">
        <v>136</v>
      </c>
      <c r="W49" s="27">
        <v>3</v>
      </c>
      <c r="X49" s="28">
        <v>121</v>
      </c>
      <c r="Y49" s="28">
        <v>1</v>
      </c>
      <c r="Z49" s="28">
        <v>6854</v>
      </c>
      <c r="AA49" s="22">
        <f t="shared" si="0"/>
        <v>6.854</v>
      </c>
      <c r="AB49" s="29" t="s">
        <v>146</v>
      </c>
      <c r="AC49" s="28">
        <v>121</v>
      </c>
      <c r="AD49" s="30">
        <v>100</v>
      </c>
      <c r="AE49" s="28">
        <v>6854</v>
      </c>
      <c r="AF49" s="35">
        <v>100</v>
      </c>
      <c r="AG49" s="34">
        <v>1288</v>
      </c>
      <c r="AH49" s="31">
        <v>187.92</v>
      </c>
      <c r="AI49" s="34">
        <v>3702</v>
      </c>
      <c r="AJ49" s="36">
        <v>2082</v>
      </c>
      <c r="AK49" s="34">
        <v>1620</v>
      </c>
      <c r="AL49" s="32">
        <v>540.12</v>
      </c>
      <c r="AM49" s="32">
        <v>303.76</v>
      </c>
      <c r="AN49" s="32">
        <v>236.36</v>
      </c>
      <c r="AO49" s="30">
        <v>34.8</v>
      </c>
      <c r="AP49" s="30">
        <v>61.9</v>
      </c>
      <c r="AQ49" s="34">
        <v>17207</v>
      </c>
      <c r="AR49" s="28">
        <v>13388</v>
      </c>
      <c r="AS49" s="28">
        <v>30595</v>
      </c>
      <c r="AT49" s="33">
        <v>3600</v>
      </c>
      <c r="AU49" s="52">
        <f t="shared" si="1"/>
        <v>3758</v>
      </c>
      <c r="AV49" s="28">
        <v>2082</v>
      </c>
      <c r="AW49" s="34">
        <v>17207</v>
      </c>
      <c r="AX49" s="28">
        <v>1620</v>
      </c>
      <c r="AY49" s="28">
        <v>13388</v>
      </c>
      <c r="AZ49" s="28">
        <v>3702</v>
      </c>
      <c r="BA49" s="28">
        <v>30595</v>
      </c>
    </row>
    <row r="50" spans="16:53" ht="13.5">
      <c r="P50" s="24" t="s">
        <v>147</v>
      </c>
      <c r="Q50" s="25" t="s">
        <v>82</v>
      </c>
      <c r="R50" s="25" t="s">
        <v>148</v>
      </c>
      <c r="S50" s="25" t="s">
        <v>40</v>
      </c>
      <c r="T50" s="26" t="s">
        <v>135</v>
      </c>
      <c r="U50" s="26" t="s">
        <v>35</v>
      </c>
      <c r="V50" s="27" t="s">
        <v>136</v>
      </c>
      <c r="W50" s="27">
        <v>3</v>
      </c>
      <c r="X50" s="28">
        <v>73</v>
      </c>
      <c r="Y50" s="28">
        <v>1</v>
      </c>
      <c r="Z50" s="28">
        <v>5333</v>
      </c>
      <c r="AA50" s="22">
        <f t="shared" si="0"/>
        <v>5.333</v>
      </c>
      <c r="AB50" s="29" t="s">
        <v>149</v>
      </c>
      <c r="AC50" s="28">
        <v>64</v>
      </c>
      <c r="AD50" s="30">
        <v>87.7</v>
      </c>
      <c r="AE50" s="28">
        <v>5333</v>
      </c>
      <c r="AF50" s="35">
        <v>100</v>
      </c>
      <c r="AG50" s="34">
        <v>643</v>
      </c>
      <c r="AH50" s="31">
        <v>120.57</v>
      </c>
      <c r="AI50" s="34">
        <v>3156</v>
      </c>
      <c r="AJ50" s="36">
        <v>2272</v>
      </c>
      <c r="AK50" s="34">
        <v>884</v>
      </c>
      <c r="AL50" s="32">
        <v>591.79</v>
      </c>
      <c r="AM50" s="32">
        <v>426.03</v>
      </c>
      <c r="AN50" s="32">
        <v>165.76</v>
      </c>
      <c r="AO50" s="30">
        <v>20.4</v>
      </c>
      <c r="AP50" s="30">
        <v>28.3</v>
      </c>
      <c r="AQ50" s="34">
        <v>31123</v>
      </c>
      <c r="AR50" s="28">
        <v>12110</v>
      </c>
      <c r="AS50" s="28">
        <v>43233</v>
      </c>
      <c r="AT50" s="33">
        <v>2310</v>
      </c>
      <c r="AU50" s="52">
        <f t="shared" si="1"/>
        <v>2411</v>
      </c>
      <c r="AV50" s="28">
        <v>2272</v>
      </c>
      <c r="AW50" s="34">
        <v>31123</v>
      </c>
      <c r="AX50" s="28">
        <v>884</v>
      </c>
      <c r="AY50" s="28">
        <v>12110</v>
      </c>
      <c r="AZ50" s="28">
        <v>3156</v>
      </c>
      <c r="BA50" s="28">
        <v>43233</v>
      </c>
    </row>
    <row r="51" spans="16:53" ht="13.5">
      <c r="P51" s="54" t="s">
        <v>85</v>
      </c>
      <c r="Q51" s="55" t="s">
        <v>86</v>
      </c>
      <c r="R51" s="85">
        <f>COUNTA(R46:R50)</f>
        <v>5</v>
      </c>
      <c r="S51" s="85"/>
      <c r="T51" s="86" t="str">
        <f>CONCATENATE(T50," 計")</f>
        <v>b3 計</v>
      </c>
      <c r="U51" s="56"/>
      <c r="V51" s="56"/>
      <c r="W51" s="56"/>
      <c r="X51" s="52">
        <f>SUM(X46:X50)</f>
        <v>2179</v>
      </c>
      <c r="Y51" s="52">
        <f>SUM(Y46:Y50)</f>
        <v>25</v>
      </c>
      <c r="Z51" s="52">
        <f>SUM(Z46:Z50)</f>
        <v>134681</v>
      </c>
      <c r="AA51" s="22">
        <f t="shared" si="0"/>
        <v>5.387239999999999</v>
      </c>
      <c r="AB51" s="56"/>
      <c r="AC51" s="52">
        <f>SUM(AC46:AC50)</f>
        <v>1864</v>
      </c>
      <c r="AD51" s="57">
        <f>AC51/X51*100</f>
        <v>85.54382744378155</v>
      </c>
      <c r="AE51" s="52">
        <f>SUM(AE46:AE50)</f>
        <v>134681</v>
      </c>
      <c r="AF51" s="58">
        <f>Z51/AE51*100</f>
        <v>100</v>
      </c>
      <c r="AG51" s="52">
        <f>SUM(AG46:AG50)</f>
        <v>14656</v>
      </c>
      <c r="AH51" s="59">
        <f>ROUND(AG51*1000/Z51,2)</f>
        <v>108.82</v>
      </c>
      <c r="AI51" s="52">
        <f>SUM(AI46:AI50)</f>
        <v>38974</v>
      </c>
      <c r="AJ51" s="52">
        <f>SUM(AJ46:AJ50)</f>
        <v>26965</v>
      </c>
      <c r="AK51" s="52">
        <f>SUM(AK46:AK50)</f>
        <v>12009</v>
      </c>
      <c r="AL51" s="60">
        <f>ROUND(AI51*1000/$Z51,2)</f>
        <v>289.38</v>
      </c>
      <c r="AM51" s="60">
        <f>ROUND(AJ51*1000/$Z51,2)</f>
        <v>200.21</v>
      </c>
      <c r="AN51" s="60">
        <f>ROUND(AK51*1000/$Z51,2)</f>
        <v>89.17</v>
      </c>
      <c r="AO51" s="61">
        <f>AG51/AI51*100</f>
        <v>37.604556884076565</v>
      </c>
      <c r="AP51" s="58">
        <f>AG51/AJ51*100</f>
        <v>54.35193769701465</v>
      </c>
      <c r="AQ51" s="62">
        <f>AJ51*1000/$X51</f>
        <v>12374.942634235887</v>
      </c>
      <c r="AR51" s="62">
        <f>AK51*1000/$X51</f>
        <v>5511.243689765947</v>
      </c>
      <c r="AS51" s="62">
        <f>AI51*1000/$X51</f>
        <v>17886.186324001836</v>
      </c>
      <c r="AT51" s="52">
        <f>AVERAGE(AT46:AT50)</f>
        <v>2694</v>
      </c>
      <c r="AU51" s="52">
        <f t="shared" si="1"/>
        <v>2176</v>
      </c>
      <c r="AV51" s="52">
        <f>SUM(AV46:AV50)</f>
        <v>26965</v>
      </c>
      <c r="AW51" s="52">
        <f>AV51*1000/$X51</f>
        <v>12374.942634235887</v>
      </c>
      <c r="AX51" s="52">
        <f>SUM(AX46:AX50)</f>
        <v>15217</v>
      </c>
      <c r="AY51" s="52">
        <f>AX51*1000/$X51</f>
        <v>6983.47865993575</v>
      </c>
      <c r="AZ51" s="52">
        <f>SUM(AZ46:AZ50)</f>
        <v>42182</v>
      </c>
      <c r="BA51" s="52">
        <f>AZ51*1000/$X51</f>
        <v>19358.42129417164</v>
      </c>
    </row>
    <row r="52" spans="16:53" ht="13.5">
      <c r="P52" s="24" t="s">
        <v>150</v>
      </c>
      <c r="Q52" s="25" t="s">
        <v>31</v>
      </c>
      <c r="R52" s="25" t="s">
        <v>151</v>
      </c>
      <c r="S52" s="25" t="s">
        <v>40</v>
      </c>
      <c r="T52" s="26" t="s">
        <v>152</v>
      </c>
      <c r="U52" s="26" t="s">
        <v>35</v>
      </c>
      <c r="V52" s="27" t="s">
        <v>136</v>
      </c>
      <c r="W52" s="27">
        <v>4</v>
      </c>
      <c r="X52" s="28">
        <v>274</v>
      </c>
      <c r="Y52" s="28">
        <v>3</v>
      </c>
      <c r="Z52" s="28">
        <v>17148</v>
      </c>
      <c r="AA52" s="22">
        <f t="shared" si="0"/>
        <v>5.716</v>
      </c>
      <c r="AB52" s="29" t="s">
        <v>120</v>
      </c>
      <c r="AC52" s="28">
        <v>274</v>
      </c>
      <c r="AD52" s="30">
        <v>100</v>
      </c>
      <c r="AE52" s="28">
        <v>17148</v>
      </c>
      <c r="AF52" s="30">
        <v>100</v>
      </c>
      <c r="AG52" s="28">
        <v>3146</v>
      </c>
      <c r="AH52" s="31">
        <v>183.46</v>
      </c>
      <c r="AI52" s="28">
        <v>8570</v>
      </c>
      <c r="AJ52" s="28">
        <v>7916</v>
      </c>
      <c r="AK52" s="28">
        <v>654</v>
      </c>
      <c r="AL52" s="32">
        <v>499.77</v>
      </c>
      <c r="AM52" s="32">
        <v>461.63</v>
      </c>
      <c r="AN52" s="32">
        <v>38.14</v>
      </c>
      <c r="AO52" s="30">
        <v>36.7</v>
      </c>
      <c r="AP52" s="30">
        <v>39.7</v>
      </c>
      <c r="AQ52" s="28">
        <v>28891</v>
      </c>
      <c r="AR52" s="28">
        <v>2387</v>
      </c>
      <c r="AS52" s="28">
        <v>31277</v>
      </c>
      <c r="AT52" s="33">
        <v>3550</v>
      </c>
      <c r="AU52" s="52">
        <f t="shared" si="1"/>
        <v>3669</v>
      </c>
      <c r="AV52" s="28">
        <v>9185</v>
      </c>
      <c r="AW52" s="34">
        <v>33522</v>
      </c>
      <c r="AX52" s="28">
        <v>1131</v>
      </c>
      <c r="AY52" s="28">
        <v>4128</v>
      </c>
      <c r="AZ52" s="28">
        <v>10316</v>
      </c>
      <c r="BA52" s="28">
        <v>37650</v>
      </c>
    </row>
    <row r="53" spans="16:53" ht="13.5">
      <c r="P53" s="24" t="s">
        <v>153</v>
      </c>
      <c r="Q53" s="25" t="s">
        <v>154</v>
      </c>
      <c r="R53" s="25" t="s">
        <v>155</v>
      </c>
      <c r="S53" s="25" t="s">
        <v>45</v>
      </c>
      <c r="T53" s="26" t="s">
        <v>152</v>
      </c>
      <c r="U53" s="26" t="s">
        <v>35</v>
      </c>
      <c r="V53" s="27" t="s">
        <v>136</v>
      </c>
      <c r="W53" s="27">
        <v>4</v>
      </c>
      <c r="X53" s="28">
        <v>483</v>
      </c>
      <c r="Y53" s="28">
        <v>22</v>
      </c>
      <c r="Z53" s="28">
        <v>125503</v>
      </c>
      <c r="AA53" s="22">
        <f t="shared" si="0"/>
        <v>5.704681818181818</v>
      </c>
      <c r="AB53" s="29" t="s">
        <v>156</v>
      </c>
      <c r="AC53" s="28">
        <v>483</v>
      </c>
      <c r="AD53" s="30">
        <v>100</v>
      </c>
      <c r="AE53" s="28">
        <v>125503</v>
      </c>
      <c r="AF53" s="35">
        <v>100</v>
      </c>
      <c r="AG53" s="34">
        <v>17290</v>
      </c>
      <c r="AH53" s="31">
        <v>137.77</v>
      </c>
      <c r="AI53" s="34">
        <v>43559</v>
      </c>
      <c r="AJ53" s="36">
        <v>43559</v>
      </c>
      <c r="AK53" s="34">
        <v>0</v>
      </c>
      <c r="AL53" s="32">
        <v>347.08</v>
      </c>
      <c r="AM53" s="32">
        <v>347.08</v>
      </c>
      <c r="AN53" s="32">
        <v>0</v>
      </c>
      <c r="AO53" s="30">
        <v>39.7</v>
      </c>
      <c r="AP53" s="30">
        <v>39.7</v>
      </c>
      <c r="AQ53" s="34">
        <v>90184</v>
      </c>
      <c r="AR53" s="28">
        <v>0</v>
      </c>
      <c r="AS53" s="28">
        <v>90184</v>
      </c>
      <c r="AT53" s="33">
        <v>2849</v>
      </c>
      <c r="AU53" s="52">
        <f t="shared" si="1"/>
        <v>2755</v>
      </c>
      <c r="AV53" s="28">
        <v>43559</v>
      </c>
      <c r="AW53" s="34">
        <v>90184</v>
      </c>
      <c r="AX53" s="28">
        <v>0</v>
      </c>
      <c r="AY53" s="28">
        <v>0</v>
      </c>
      <c r="AZ53" s="28">
        <v>43559</v>
      </c>
      <c r="BA53" s="28">
        <v>90184</v>
      </c>
    </row>
    <row r="54" spans="16:53" ht="13.5">
      <c r="P54" s="54" t="s">
        <v>85</v>
      </c>
      <c r="Q54" s="55" t="s">
        <v>86</v>
      </c>
      <c r="R54" s="85">
        <f>COUNTA(R52:R53)</f>
        <v>2</v>
      </c>
      <c r="S54" s="85"/>
      <c r="T54" s="86" t="str">
        <f>CONCATENATE(T53," 計")</f>
        <v>b4 計</v>
      </c>
      <c r="U54" s="56"/>
      <c r="V54" s="56"/>
      <c r="W54" s="56"/>
      <c r="X54" s="52">
        <f>SUM(X52:X53)</f>
        <v>757</v>
      </c>
      <c r="Y54" s="52">
        <f>SUM(Y52:Y53)</f>
        <v>25</v>
      </c>
      <c r="Z54" s="52">
        <f>SUM(Z52:Z53)</f>
        <v>142651</v>
      </c>
      <c r="AA54" s="22">
        <f t="shared" si="0"/>
        <v>5.70604</v>
      </c>
      <c r="AB54" s="56"/>
      <c r="AC54" s="52">
        <f>SUM(AC52:AC53)</f>
        <v>757</v>
      </c>
      <c r="AD54" s="57">
        <f>AC54/X54*100</f>
        <v>100</v>
      </c>
      <c r="AE54" s="52">
        <f>SUM(AE52:AE53)</f>
        <v>142651</v>
      </c>
      <c r="AF54" s="58">
        <f>Z54/AE54*100</f>
        <v>100</v>
      </c>
      <c r="AG54" s="52">
        <f>SUM(AG52:AG53)</f>
        <v>20436</v>
      </c>
      <c r="AH54" s="59">
        <f>ROUND(AG54*1000/Z54,2)</f>
        <v>143.26</v>
      </c>
      <c r="AI54" s="52">
        <f>SUM(AI52:AI53)</f>
        <v>52129</v>
      </c>
      <c r="AJ54" s="52">
        <f>SUM(AJ52:AJ53)</f>
        <v>51475</v>
      </c>
      <c r="AK54" s="52">
        <f>SUM(AK52:AK53)</f>
        <v>654</v>
      </c>
      <c r="AL54" s="60">
        <f>ROUND(AI54*1000/$Z54,2)</f>
        <v>365.43</v>
      </c>
      <c r="AM54" s="60">
        <f>ROUND(AJ54*1000/$Z54,2)</f>
        <v>360.85</v>
      </c>
      <c r="AN54" s="60">
        <f>ROUND(AK54*1000/$Z54,2)</f>
        <v>4.58</v>
      </c>
      <c r="AO54" s="61">
        <f>AG54/AI54*100</f>
        <v>39.202747031402865</v>
      </c>
      <c r="AP54" s="58">
        <f>AG54/AJ54*100</f>
        <v>39.70082564351627</v>
      </c>
      <c r="AQ54" s="62">
        <f>AJ54*1000/$X54</f>
        <v>67998.678996037</v>
      </c>
      <c r="AR54" s="62">
        <f>AK54*1000/$X54</f>
        <v>863.9365918097755</v>
      </c>
      <c r="AS54" s="62">
        <f>AI54*1000/$X54</f>
        <v>68862.61558784677</v>
      </c>
      <c r="AT54" s="52">
        <f>AVERAGE(AT52:AT53)</f>
        <v>3199.5</v>
      </c>
      <c r="AU54" s="52">
        <f t="shared" si="1"/>
        <v>2865</v>
      </c>
      <c r="AV54" s="52">
        <f>SUM(AV52:AV53)</f>
        <v>52744</v>
      </c>
      <c r="AW54" s="52">
        <f>AV54*1000/$X54</f>
        <v>69675.03302509908</v>
      </c>
      <c r="AX54" s="52">
        <f>SUM(AX52:AX53)</f>
        <v>1131</v>
      </c>
      <c r="AY54" s="52">
        <f>AX54*1000/$X54</f>
        <v>1494.0554821664466</v>
      </c>
      <c r="AZ54" s="52">
        <f>SUM(AZ52:AZ53)</f>
        <v>53875</v>
      </c>
      <c r="BA54" s="52">
        <f>AZ54*1000/$X54</f>
        <v>71169.08850726552</v>
      </c>
    </row>
    <row r="55" spans="16:53" ht="13.5">
      <c r="P55" s="24" t="s">
        <v>157</v>
      </c>
      <c r="Q55" s="25" t="s">
        <v>31</v>
      </c>
      <c r="R55" s="25" t="s">
        <v>158</v>
      </c>
      <c r="S55" s="25" t="s">
        <v>40</v>
      </c>
      <c r="T55" s="26" t="s">
        <v>159</v>
      </c>
      <c r="U55" s="26" t="s">
        <v>35</v>
      </c>
      <c r="V55" s="27" t="s">
        <v>160</v>
      </c>
      <c r="W55" s="27">
        <v>3</v>
      </c>
      <c r="X55" s="28">
        <v>303</v>
      </c>
      <c r="Y55" s="28">
        <v>6</v>
      </c>
      <c r="Z55" s="28">
        <v>17866</v>
      </c>
      <c r="AA55" s="22">
        <f t="shared" si="0"/>
        <v>2.9776666666666665</v>
      </c>
      <c r="AB55" s="29" t="s">
        <v>161</v>
      </c>
      <c r="AC55" s="28">
        <v>303</v>
      </c>
      <c r="AD55" s="30">
        <v>100</v>
      </c>
      <c r="AE55" s="28">
        <v>17866</v>
      </c>
      <c r="AF55" s="30">
        <v>100</v>
      </c>
      <c r="AG55" s="28">
        <v>4000</v>
      </c>
      <c r="AH55" s="31">
        <v>223.89</v>
      </c>
      <c r="AI55" s="28">
        <v>7981</v>
      </c>
      <c r="AJ55" s="28">
        <v>4719</v>
      </c>
      <c r="AK55" s="28">
        <v>3262</v>
      </c>
      <c r="AL55" s="32">
        <v>446.71</v>
      </c>
      <c r="AM55" s="32">
        <v>264.13</v>
      </c>
      <c r="AN55" s="32">
        <v>182.58</v>
      </c>
      <c r="AO55" s="30">
        <v>50.1</v>
      </c>
      <c r="AP55" s="30">
        <v>84.8</v>
      </c>
      <c r="AQ55" s="28">
        <v>15574</v>
      </c>
      <c r="AR55" s="28">
        <v>10766</v>
      </c>
      <c r="AS55" s="28">
        <v>26340</v>
      </c>
      <c r="AT55" s="33">
        <v>4550</v>
      </c>
      <c r="AU55" s="52">
        <f t="shared" si="1"/>
        <v>4478</v>
      </c>
      <c r="AV55" s="28">
        <v>6152</v>
      </c>
      <c r="AW55" s="34">
        <v>20304</v>
      </c>
      <c r="AX55" s="28">
        <v>3262</v>
      </c>
      <c r="AY55" s="28">
        <v>10766</v>
      </c>
      <c r="AZ55" s="28">
        <v>9414</v>
      </c>
      <c r="BA55" s="28">
        <v>31069</v>
      </c>
    </row>
    <row r="56" spans="16:53" ht="13.5">
      <c r="P56" s="24" t="s">
        <v>162</v>
      </c>
      <c r="Q56" s="25" t="s">
        <v>31</v>
      </c>
      <c r="R56" s="25" t="s">
        <v>163</v>
      </c>
      <c r="S56" s="25" t="s">
        <v>40</v>
      </c>
      <c r="T56" s="26" t="s">
        <v>159</v>
      </c>
      <c r="U56" s="26" t="s">
        <v>35</v>
      </c>
      <c r="V56" s="27" t="s">
        <v>160</v>
      </c>
      <c r="W56" s="27">
        <v>3</v>
      </c>
      <c r="X56" s="28">
        <v>472</v>
      </c>
      <c r="Y56" s="28">
        <v>8</v>
      </c>
      <c r="Z56" s="28">
        <v>20562</v>
      </c>
      <c r="AA56" s="22">
        <f t="shared" si="0"/>
        <v>2.57025</v>
      </c>
      <c r="AB56" s="29" t="s">
        <v>164</v>
      </c>
      <c r="AC56" s="28">
        <v>472</v>
      </c>
      <c r="AD56" s="30">
        <v>100</v>
      </c>
      <c r="AE56" s="28">
        <v>20562</v>
      </c>
      <c r="AF56" s="30">
        <v>100</v>
      </c>
      <c r="AG56" s="28">
        <v>2210</v>
      </c>
      <c r="AH56" s="31">
        <v>107.48</v>
      </c>
      <c r="AI56" s="28">
        <v>9640</v>
      </c>
      <c r="AJ56" s="28">
        <v>7568</v>
      </c>
      <c r="AK56" s="28">
        <v>2072</v>
      </c>
      <c r="AL56" s="32">
        <v>468.83</v>
      </c>
      <c r="AM56" s="32">
        <v>368.06</v>
      </c>
      <c r="AN56" s="32">
        <v>100.77</v>
      </c>
      <c r="AO56" s="30">
        <v>22.9</v>
      </c>
      <c r="AP56" s="30">
        <v>29.2</v>
      </c>
      <c r="AQ56" s="28">
        <v>16034</v>
      </c>
      <c r="AR56" s="28">
        <v>4390</v>
      </c>
      <c r="AS56" s="28">
        <v>20424</v>
      </c>
      <c r="AT56" s="33">
        <v>2054</v>
      </c>
      <c r="AU56" s="52">
        <f t="shared" si="1"/>
        <v>2150</v>
      </c>
      <c r="AV56" s="28">
        <v>7568</v>
      </c>
      <c r="AW56" s="34">
        <v>16034</v>
      </c>
      <c r="AX56" s="28">
        <v>2072</v>
      </c>
      <c r="AY56" s="28">
        <v>4390</v>
      </c>
      <c r="AZ56" s="28">
        <v>9640</v>
      </c>
      <c r="BA56" s="28">
        <v>20424</v>
      </c>
    </row>
    <row r="57" spans="16:53" ht="13.5">
      <c r="P57" s="24" t="s">
        <v>165</v>
      </c>
      <c r="Q57" s="25" t="s">
        <v>31</v>
      </c>
      <c r="R57" s="25" t="s">
        <v>166</v>
      </c>
      <c r="S57" s="25" t="s">
        <v>40</v>
      </c>
      <c r="T57" s="26" t="s">
        <v>159</v>
      </c>
      <c r="U57" s="26" t="s">
        <v>35</v>
      </c>
      <c r="V57" s="27" t="s">
        <v>160</v>
      </c>
      <c r="W57" s="27">
        <v>3</v>
      </c>
      <c r="X57" s="28">
        <v>1516</v>
      </c>
      <c r="Y57" s="28">
        <v>11</v>
      </c>
      <c r="Z57" s="28">
        <v>42924</v>
      </c>
      <c r="AA57" s="22">
        <f t="shared" si="0"/>
        <v>3.902181818181818</v>
      </c>
      <c r="AB57" s="29" t="s">
        <v>167</v>
      </c>
      <c r="AC57" s="28">
        <v>588</v>
      </c>
      <c r="AD57" s="30">
        <v>38.8</v>
      </c>
      <c r="AE57" s="28">
        <v>42924</v>
      </c>
      <c r="AF57" s="35">
        <v>100</v>
      </c>
      <c r="AG57" s="28">
        <v>4082</v>
      </c>
      <c r="AH57" s="31">
        <v>95.1</v>
      </c>
      <c r="AI57" s="34">
        <v>16884</v>
      </c>
      <c r="AJ57" s="28">
        <v>12928</v>
      </c>
      <c r="AK57" s="28">
        <v>3956</v>
      </c>
      <c r="AL57" s="32">
        <v>393.35</v>
      </c>
      <c r="AM57" s="32">
        <v>301.18</v>
      </c>
      <c r="AN57" s="32">
        <v>92.16</v>
      </c>
      <c r="AO57" s="30">
        <v>24.2</v>
      </c>
      <c r="AP57" s="30">
        <v>31.6</v>
      </c>
      <c r="AQ57" s="28">
        <v>8528</v>
      </c>
      <c r="AR57" s="28">
        <v>2609</v>
      </c>
      <c r="AS57" s="28">
        <v>11137</v>
      </c>
      <c r="AT57" s="33">
        <v>2000</v>
      </c>
      <c r="AU57" s="52">
        <f t="shared" si="1"/>
        <v>1902</v>
      </c>
      <c r="AV57" s="28">
        <v>12931</v>
      </c>
      <c r="AW57" s="34">
        <v>8530</v>
      </c>
      <c r="AX57" s="28">
        <v>3956</v>
      </c>
      <c r="AY57" s="28">
        <v>2609</v>
      </c>
      <c r="AZ57" s="28">
        <v>16887</v>
      </c>
      <c r="BA57" s="28">
        <v>11139</v>
      </c>
    </row>
    <row r="58" spans="16:53" ht="13.5">
      <c r="P58" s="24" t="s">
        <v>168</v>
      </c>
      <c r="Q58" s="25" t="s">
        <v>169</v>
      </c>
      <c r="R58" s="25" t="s">
        <v>170</v>
      </c>
      <c r="S58" s="25" t="s">
        <v>45</v>
      </c>
      <c r="T58" s="26" t="s">
        <v>159</v>
      </c>
      <c r="U58" s="26" t="s">
        <v>35</v>
      </c>
      <c r="V58" s="27" t="s">
        <v>160</v>
      </c>
      <c r="W58" s="27">
        <v>3</v>
      </c>
      <c r="X58" s="28">
        <v>41</v>
      </c>
      <c r="Y58" s="28">
        <v>183</v>
      </c>
      <c r="Z58" s="28">
        <v>6041</v>
      </c>
      <c r="AA58" s="22">
        <f t="shared" si="0"/>
        <v>0.033010928961748634</v>
      </c>
      <c r="AB58" s="29" t="s">
        <v>171</v>
      </c>
      <c r="AC58" s="28">
        <v>41</v>
      </c>
      <c r="AD58" s="30">
        <v>100</v>
      </c>
      <c r="AE58" s="28">
        <v>6041</v>
      </c>
      <c r="AF58" s="35">
        <v>100</v>
      </c>
      <c r="AG58" s="34">
        <v>115</v>
      </c>
      <c r="AH58" s="31">
        <v>177.47</v>
      </c>
      <c r="AI58" s="34">
        <v>38</v>
      </c>
      <c r="AJ58" s="36">
        <v>38</v>
      </c>
      <c r="AK58" s="34">
        <v>0</v>
      </c>
      <c r="AL58" s="32">
        <v>58.64</v>
      </c>
      <c r="AM58" s="32">
        <v>58.64</v>
      </c>
      <c r="AN58" s="32">
        <v>0</v>
      </c>
      <c r="AO58" s="30">
        <v>302.6</v>
      </c>
      <c r="AP58" s="30">
        <v>302.6</v>
      </c>
      <c r="AQ58" s="34">
        <v>927</v>
      </c>
      <c r="AR58" s="28">
        <v>0</v>
      </c>
      <c r="AS58" s="28">
        <v>927</v>
      </c>
      <c r="AT58" s="33">
        <v>4830</v>
      </c>
      <c r="AU58" s="52">
        <f t="shared" si="1"/>
        <v>381</v>
      </c>
      <c r="AV58" s="28">
        <v>38</v>
      </c>
      <c r="AW58" s="34">
        <v>927</v>
      </c>
      <c r="AX58" s="28">
        <v>0</v>
      </c>
      <c r="AY58" s="28">
        <v>0</v>
      </c>
      <c r="AZ58" s="28">
        <v>38</v>
      </c>
      <c r="BA58" s="28">
        <v>927</v>
      </c>
    </row>
    <row r="59" spans="16:53" ht="13.5">
      <c r="P59" s="24" t="s">
        <v>172</v>
      </c>
      <c r="Q59" s="25" t="s">
        <v>98</v>
      </c>
      <c r="R59" s="25" t="s">
        <v>173</v>
      </c>
      <c r="S59" s="25" t="s">
        <v>45</v>
      </c>
      <c r="T59" s="26" t="s">
        <v>159</v>
      </c>
      <c r="U59" s="26" t="s">
        <v>35</v>
      </c>
      <c r="V59" s="27" t="s">
        <v>160</v>
      </c>
      <c r="W59" s="27">
        <v>3</v>
      </c>
      <c r="X59" s="28">
        <v>96</v>
      </c>
      <c r="Y59" s="28">
        <v>13</v>
      </c>
      <c r="Z59" s="28">
        <v>3531</v>
      </c>
      <c r="AA59" s="22">
        <f t="shared" si="0"/>
        <v>0.27161538461538465</v>
      </c>
      <c r="AB59" s="29" t="s">
        <v>174</v>
      </c>
      <c r="AC59" s="28">
        <v>96</v>
      </c>
      <c r="AD59" s="30">
        <v>100</v>
      </c>
      <c r="AE59" s="28">
        <v>3531</v>
      </c>
      <c r="AF59" s="35">
        <v>100</v>
      </c>
      <c r="AG59" s="34">
        <v>356</v>
      </c>
      <c r="AH59" s="31">
        <v>98.23</v>
      </c>
      <c r="AI59" s="34">
        <v>307</v>
      </c>
      <c r="AJ59" s="36">
        <v>307</v>
      </c>
      <c r="AK59" s="34">
        <v>0</v>
      </c>
      <c r="AL59" s="32">
        <v>84.71</v>
      </c>
      <c r="AM59" s="32">
        <v>84.71</v>
      </c>
      <c r="AN59" s="32">
        <v>0</v>
      </c>
      <c r="AO59" s="30">
        <v>116</v>
      </c>
      <c r="AP59" s="30">
        <v>116</v>
      </c>
      <c r="AQ59" s="34">
        <v>3198</v>
      </c>
      <c r="AR59" s="28">
        <v>0</v>
      </c>
      <c r="AS59" s="28">
        <v>3198</v>
      </c>
      <c r="AT59" s="33">
        <v>2980</v>
      </c>
      <c r="AU59" s="52">
        <f t="shared" si="1"/>
        <v>2016</v>
      </c>
      <c r="AV59" s="28">
        <v>307</v>
      </c>
      <c r="AW59" s="34">
        <v>3198</v>
      </c>
      <c r="AX59" s="28">
        <v>0</v>
      </c>
      <c r="AY59" s="28">
        <v>0</v>
      </c>
      <c r="AZ59" s="28">
        <v>307</v>
      </c>
      <c r="BA59" s="28">
        <v>3198</v>
      </c>
    </row>
    <row r="60" spans="16:53" ht="13.5">
      <c r="P60" s="24" t="s">
        <v>175</v>
      </c>
      <c r="Q60" s="25" t="s">
        <v>98</v>
      </c>
      <c r="R60" s="25" t="s">
        <v>176</v>
      </c>
      <c r="S60" s="25" t="s">
        <v>45</v>
      </c>
      <c r="T60" s="26" t="s">
        <v>159</v>
      </c>
      <c r="U60" s="26" t="s">
        <v>35</v>
      </c>
      <c r="V60" s="27" t="s">
        <v>160</v>
      </c>
      <c r="W60" s="27">
        <v>3</v>
      </c>
      <c r="X60" s="28">
        <v>918</v>
      </c>
      <c r="Y60" s="28">
        <v>27</v>
      </c>
      <c r="Z60" s="28">
        <v>85599</v>
      </c>
      <c r="AA60" s="22">
        <f t="shared" si="0"/>
        <v>3.1703333333333337</v>
      </c>
      <c r="AB60" s="29" t="s">
        <v>177</v>
      </c>
      <c r="AC60" s="28">
        <v>918</v>
      </c>
      <c r="AD60" s="30">
        <v>100</v>
      </c>
      <c r="AE60" s="28">
        <v>85599</v>
      </c>
      <c r="AF60" s="35">
        <v>100</v>
      </c>
      <c r="AG60" s="34">
        <v>6997</v>
      </c>
      <c r="AH60" s="31">
        <v>81.74</v>
      </c>
      <c r="AI60" s="34">
        <v>12210</v>
      </c>
      <c r="AJ60" s="36">
        <v>9662</v>
      </c>
      <c r="AK60" s="34">
        <v>2548</v>
      </c>
      <c r="AL60" s="32">
        <v>142.64</v>
      </c>
      <c r="AM60" s="32">
        <v>112.88</v>
      </c>
      <c r="AN60" s="32">
        <v>29.77</v>
      </c>
      <c r="AO60" s="30">
        <v>57.3</v>
      </c>
      <c r="AP60" s="30">
        <v>72.4</v>
      </c>
      <c r="AQ60" s="34">
        <v>10525</v>
      </c>
      <c r="AR60" s="28">
        <v>2776</v>
      </c>
      <c r="AS60" s="28">
        <v>13301</v>
      </c>
      <c r="AT60" s="33">
        <v>2310</v>
      </c>
      <c r="AU60" s="52">
        <f t="shared" si="1"/>
        <v>1635</v>
      </c>
      <c r="AV60" s="28">
        <v>10365</v>
      </c>
      <c r="AW60" s="34">
        <v>11291</v>
      </c>
      <c r="AX60" s="28">
        <v>2548</v>
      </c>
      <c r="AY60" s="28">
        <v>2776</v>
      </c>
      <c r="AZ60" s="28">
        <v>12913</v>
      </c>
      <c r="BA60" s="28">
        <v>14066</v>
      </c>
    </row>
    <row r="61" spans="16:53" ht="13.5">
      <c r="P61" s="24" t="s">
        <v>178</v>
      </c>
      <c r="Q61" s="25" t="s">
        <v>43</v>
      </c>
      <c r="R61" s="25" t="s">
        <v>179</v>
      </c>
      <c r="S61" s="25" t="s">
        <v>40</v>
      </c>
      <c r="T61" s="26" t="s">
        <v>159</v>
      </c>
      <c r="U61" s="26" t="s">
        <v>35</v>
      </c>
      <c r="V61" s="27" t="s">
        <v>160</v>
      </c>
      <c r="W61" s="27">
        <v>3</v>
      </c>
      <c r="X61" s="28">
        <v>237</v>
      </c>
      <c r="Y61" s="28">
        <v>5</v>
      </c>
      <c r="Z61" s="28">
        <v>12799</v>
      </c>
      <c r="AA61" s="22">
        <f t="shared" si="0"/>
        <v>2.5598</v>
      </c>
      <c r="AB61" s="29" t="s">
        <v>180</v>
      </c>
      <c r="AC61" s="28">
        <v>237</v>
      </c>
      <c r="AD61" s="30">
        <v>100</v>
      </c>
      <c r="AE61" s="28">
        <v>12799</v>
      </c>
      <c r="AF61" s="35">
        <v>100</v>
      </c>
      <c r="AG61" s="34">
        <v>1780</v>
      </c>
      <c r="AH61" s="31">
        <v>139.07</v>
      </c>
      <c r="AI61" s="34">
        <v>2673</v>
      </c>
      <c r="AJ61" s="36">
        <v>2419</v>
      </c>
      <c r="AK61" s="34">
        <v>254</v>
      </c>
      <c r="AL61" s="32">
        <v>208.84</v>
      </c>
      <c r="AM61" s="32">
        <v>189</v>
      </c>
      <c r="AN61" s="32">
        <v>19.85</v>
      </c>
      <c r="AO61" s="30">
        <v>66.6</v>
      </c>
      <c r="AP61" s="30">
        <v>73.6</v>
      </c>
      <c r="AQ61" s="34">
        <v>10207</v>
      </c>
      <c r="AR61" s="28">
        <v>1072</v>
      </c>
      <c r="AS61" s="28">
        <v>11278</v>
      </c>
      <c r="AT61" s="33">
        <v>2625</v>
      </c>
      <c r="AU61" s="52">
        <f t="shared" si="1"/>
        <v>2781</v>
      </c>
      <c r="AV61" s="28">
        <v>2419</v>
      </c>
      <c r="AW61" s="34">
        <v>10207</v>
      </c>
      <c r="AX61" s="28">
        <v>378</v>
      </c>
      <c r="AY61" s="28">
        <v>1595</v>
      </c>
      <c r="AZ61" s="28">
        <v>2797</v>
      </c>
      <c r="BA61" s="28">
        <v>11802</v>
      </c>
    </row>
    <row r="62" spans="16:53" ht="13.5">
      <c r="P62" s="24" t="s">
        <v>181</v>
      </c>
      <c r="Q62" s="25" t="s">
        <v>64</v>
      </c>
      <c r="R62" s="25" t="s">
        <v>182</v>
      </c>
      <c r="S62" s="25" t="s">
        <v>40</v>
      </c>
      <c r="T62" s="26" t="s">
        <v>159</v>
      </c>
      <c r="U62" s="26" t="s">
        <v>35</v>
      </c>
      <c r="V62" s="27" t="s">
        <v>160</v>
      </c>
      <c r="W62" s="27">
        <v>3</v>
      </c>
      <c r="X62" s="28">
        <v>111</v>
      </c>
      <c r="Y62" s="28">
        <v>2</v>
      </c>
      <c r="Z62" s="28">
        <v>7492</v>
      </c>
      <c r="AA62" s="22">
        <f t="shared" si="0"/>
        <v>3.746</v>
      </c>
      <c r="AB62" s="29" t="s">
        <v>183</v>
      </c>
      <c r="AC62" s="28">
        <v>111</v>
      </c>
      <c r="AD62" s="30">
        <v>100</v>
      </c>
      <c r="AE62" s="28">
        <v>7492</v>
      </c>
      <c r="AF62" s="35">
        <v>100</v>
      </c>
      <c r="AG62" s="34">
        <v>1180</v>
      </c>
      <c r="AH62" s="31">
        <v>157.5</v>
      </c>
      <c r="AI62" s="34">
        <v>7494</v>
      </c>
      <c r="AJ62" s="36">
        <v>2117</v>
      </c>
      <c r="AK62" s="34">
        <v>5377</v>
      </c>
      <c r="AL62" s="32">
        <v>1000.27</v>
      </c>
      <c r="AM62" s="32">
        <v>282.57</v>
      </c>
      <c r="AN62" s="32">
        <v>717.7</v>
      </c>
      <c r="AO62" s="30">
        <v>15.7</v>
      </c>
      <c r="AP62" s="30">
        <v>55.7</v>
      </c>
      <c r="AQ62" s="34">
        <v>19072</v>
      </c>
      <c r="AR62" s="28">
        <v>48441</v>
      </c>
      <c r="AS62" s="28">
        <v>67514</v>
      </c>
      <c r="AT62" s="33">
        <v>3150</v>
      </c>
      <c r="AU62" s="52">
        <f t="shared" si="1"/>
        <v>3150</v>
      </c>
      <c r="AV62" s="28">
        <v>5208</v>
      </c>
      <c r="AW62" s="34">
        <v>46919</v>
      </c>
      <c r="AX62" s="28">
        <v>5377</v>
      </c>
      <c r="AY62" s="28">
        <v>48441</v>
      </c>
      <c r="AZ62" s="28">
        <v>10585</v>
      </c>
      <c r="BA62" s="28">
        <v>95360</v>
      </c>
    </row>
    <row r="63" spans="16:53" ht="13.5">
      <c r="P63" s="24" t="s">
        <v>184</v>
      </c>
      <c r="Q63" s="25" t="s">
        <v>64</v>
      </c>
      <c r="R63" s="25" t="s">
        <v>185</v>
      </c>
      <c r="S63" s="25" t="s">
        <v>45</v>
      </c>
      <c r="T63" s="26" t="s">
        <v>159</v>
      </c>
      <c r="U63" s="26" t="s">
        <v>35</v>
      </c>
      <c r="V63" s="27" t="s">
        <v>160</v>
      </c>
      <c r="W63" s="27">
        <v>3</v>
      </c>
      <c r="X63" s="28">
        <v>573</v>
      </c>
      <c r="Y63" s="28">
        <v>10</v>
      </c>
      <c r="Z63" s="28">
        <v>38459</v>
      </c>
      <c r="AA63" s="22">
        <f t="shared" si="0"/>
        <v>3.8459</v>
      </c>
      <c r="AB63" s="29" t="s">
        <v>186</v>
      </c>
      <c r="AC63" s="28">
        <v>530</v>
      </c>
      <c r="AD63" s="30">
        <v>92.5</v>
      </c>
      <c r="AE63" s="28">
        <v>38459</v>
      </c>
      <c r="AF63" s="35">
        <v>100</v>
      </c>
      <c r="AG63" s="34">
        <v>7237</v>
      </c>
      <c r="AH63" s="31">
        <v>188.17</v>
      </c>
      <c r="AI63" s="34">
        <v>13512</v>
      </c>
      <c r="AJ63" s="36">
        <v>8904</v>
      </c>
      <c r="AK63" s="34">
        <v>4608</v>
      </c>
      <c r="AL63" s="32">
        <v>351.34</v>
      </c>
      <c r="AM63" s="32">
        <v>231.52</v>
      </c>
      <c r="AN63" s="32">
        <v>119.82</v>
      </c>
      <c r="AO63" s="30">
        <v>53.6</v>
      </c>
      <c r="AP63" s="30">
        <v>81.3</v>
      </c>
      <c r="AQ63" s="34">
        <v>15539</v>
      </c>
      <c r="AR63" s="28">
        <v>8042</v>
      </c>
      <c r="AS63" s="28">
        <v>23581</v>
      </c>
      <c r="AT63" s="33">
        <v>3570</v>
      </c>
      <c r="AU63" s="52">
        <f t="shared" si="1"/>
        <v>3763</v>
      </c>
      <c r="AV63" s="28">
        <v>8904</v>
      </c>
      <c r="AW63" s="34">
        <v>15539</v>
      </c>
      <c r="AX63" s="28">
        <v>4608</v>
      </c>
      <c r="AY63" s="28">
        <v>8042</v>
      </c>
      <c r="AZ63" s="28">
        <v>13512</v>
      </c>
      <c r="BA63" s="28">
        <v>23581</v>
      </c>
    </row>
    <row r="64" spans="16:53" ht="13.5">
      <c r="P64" s="24" t="s">
        <v>187</v>
      </c>
      <c r="Q64" s="25" t="s">
        <v>188</v>
      </c>
      <c r="R64" s="25" t="s">
        <v>189</v>
      </c>
      <c r="S64" s="25" t="s">
        <v>40</v>
      </c>
      <c r="T64" s="26" t="s">
        <v>159</v>
      </c>
      <c r="U64" s="26" t="s">
        <v>35</v>
      </c>
      <c r="V64" s="27" t="s">
        <v>160</v>
      </c>
      <c r="W64" s="27">
        <v>3</v>
      </c>
      <c r="X64" s="28">
        <v>85</v>
      </c>
      <c r="Y64" s="28">
        <v>3</v>
      </c>
      <c r="Z64" s="28">
        <v>8180</v>
      </c>
      <c r="AA64" s="22">
        <f t="shared" si="0"/>
        <v>2.7266666666666666</v>
      </c>
      <c r="AB64" s="29" t="s">
        <v>52</v>
      </c>
      <c r="AC64" s="28">
        <v>82</v>
      </c>
      <c r="AD64" s="30">
        <v>96.5</v>
      </c>
      <c r="AE64" s="28">
        <v>8180</v>
      </c>
      <c r="AF64" s="35">
        <v>100</v>
      </c>
      <c r="AG64" s="34">
        <v>716</v>
      </c>
      <c r="AH64" s="31">
        <v>87.53</v>
      </c>
      <c r="AI64" s="34">
        <v>2793</v>
      </c>
      <c r="AJ64" s="36">
        <v>726</v>
      </c>
      <c r="AK64" s="34">
        <v>2067</v>
      </c>
      <c r="AL64" s="32">
        <v>341.44</v>
      </c>
      <c r="AM64" s="32">
        <v>88.75</v>
      </c>
      <c r="AN64" s="32">
        <v>252.69</v>
      </c>
      <c r="AO64" s="30">
        <v>25.6</v>
      </c>
      <c r="AP64" s="30">
        <v>98.6</v>
      </c>
      <c r="AQ64" s="34">
        <v>8541</v>
      </c>
      <c r="AR64" s="28">
        <v>24318</v>
      </c>
      <c r="AS64" s="28">
        <v>32859</v>
      </c>
      <c r="AT64" s="33">
        <v>3450</v>
      </c>
      <c r="AU64" s="52">
        <f t="shared" si="1"/>
        <v>1751</v>
      </c>
      <c r="AV64" s="28">
        <v>726</v>
      </c>
      <c r="AW64" s="34">
        <v>8541</v>
      </c>
      <c r="AX64" s="28">
        <v>3098</v>
      </c>
      <c r="AY64" s="28">
        <v>36447</v>
      </c>
      <c r="AZ64" s="28">
        <v>3824</v>
      </c>
      <c r="BA64" s="28">
        <v>44988</v>
      </c>
    </row>
    <row r="65" spans="16:53" ht="13.5">
      <c r="P65" s="24" t="s">
        <v>190</v>
      </c>
      <c r="Q65" s="25" t="s">
        <v>191</v>
      </c>
      <c r="R65" s="25" t="s">
        <v>192</v>
      </c>
      <c r="S65" s="25" t="s">
        <v>40</v>
      </c>
      <c r="T65" s="26" t="s">
        <v>159</v>
      </c>
      <c r="U65" s="26" t="s">
        <v>35</v>
      </c>
      <c r="V65" s="27" t="s">
        <v>160</v>
      </c>
      <c r="W65" s="27">
        <v>3</v>
      </c>
      <c r="X65" s="28">
        <v>44</v>
      </c>
      <c r="Y65" s="28">
        <v>1</v>
      </c>
      <c r="Z65" s="28">
        <v>3234</v>
      </c>
      <c r="AA65" s="22">
        <f t="shared" si="0"/>
        <v>3.234</v>
      </c>
      <c r="AB65" s="29" t="s">
        <v>193</v>
      </c>
      <c r="AC65" s="28">
        <v>44</v>
      </c>
      <c r="AD65" s="30">
        <v>100</v>
      </c>
      <c r="AE65" s="28">
        <v>3234</v>
      </c>
      <c r="AF65" s="35">
        <v>100</v>
      </c>
      <c r="AG65" s="34">
        <v>561</v>
      </c>
      <c r="AH65" s="31">
        <v>173.47</v>
      </c>
      <c r="AI65" s="34">
        <v>1198</v>
      </c>
      <c r="AJ65" s="36">
        <v>1012</v>
      </c>
      <c r="AK65" s="34">
        <v>186</v>
      </c>
      <c r="AL65" s="32">
        <v>370.44</v>
      </c>
      <c r="AM65" s="32">
        <v>312.93</v>
      </c>
      <c r="AN65" s="32">
        <v>57.51</v>
      </c>
      <c r="AO65" s="30">
        <v>46.8</v>
      </c>
      <c r="AP65" s="30">
        <v>55.4</v>
      </c>
      <c r="AQ65" s="34">
        <v>23000</v>
      </c>
      <c r="AR65" s="28">
        <v>4227</v>
      </c>
      <c r="AS65" s="28">
        <v>27227</v>
      </c>
      <c r="AT65" s="33">
        <v>3000</v>
      </c>
      <c r="AU65" s="52">
        <f t="shared" si="1"/>
        <v>3469</v>
      </c>
      <c r="AV65" s="28">
        <v>1012</v>
      </c>
      <c r="AW65" s="34">
        <v>23000</v>
      </c>
      <c r="AX65" s="28">
        <v>186</v>
      </c>
      <c r="AY65" s="28">
        <v>4227</v>
      </c>
      <c r="AZ65" s="28">
        <v>1198</v>
      </c>
      <c r="BA65" s="28">
        <v>27227</v>
      </c>
    </row>
    <row r="66" spans="16:53" ht="13.5">
      <c r="P66" s="24" t="s">
        <v>194</v>
      </c>
      <c r="Q66" s="25" t="s">
        <v>191</v>
      </c>
      <c r="R66" s="25" t="s">
        <v>195</v>
      </c>
      <c r="S66" s="25" t="s">
        <v>45</v>
      </c>
      <c r="T66" s="26" t="s">
        <v>159</v>
      </c>
      <c r="U66" s="26" t="s">
        <v>35</v>
      </c>
      <c r="V66" s="27" t="s">
        <v>160</v>
      </c>
      <c r="W66" s="27">
        <v>3</v>
      </c>
      <c r="X66" s="28">
        <v>819</v>
      </c>
      <c r="Y66" s="28">
        <v>16</v>
      </c>
      <c r="Z66" s="28">
        <v>54772</v>
      </c>
      <c r="AA66" s="22">
        <f t="shared" si="0"/>
        <v>3.42325</v>
      </c>
      <c r="AB66" s="29" t="s">
        <v>196</v>
      </c>
      <c r="AC66" s="28">
        <v>819</v>
      </c>
      <c r="AD66" s="30">
        <v>100</v>
      </c>
      <c r="AE66" s="28">
        <v>54772</v>
      </c>
      <c r="AF66" s="35">
        <v>100</v>
      </c>
      <c r="AG66" s="34">
        <v>7809</v>
      </c>
      <c r="AH66" s="31">
        <v>142.57</v>
      </c>
      <c r="AI66" s="34">
        <v>22097</v>
      </c>
      <c r="AJ66" s="36">
        <v>18891</v>
      </c>
      <c r="AK66" s="34">
        <v>3206</v>
      </c>
      <c r="AL66" s="32">
        <v>403.44</v>
      </c>
      <c r="AM66" s="32">
        <v>344.9</v>
      </c>
      <c r="AN66" s="32">
        <v>58.53</v>
      </c>
      <c r="AO66" s="30">
        <v>35.3</v>
      </c>
      <c r="AP66" s="30">
        <v>41.3</v>
      </c>
      <c r="AQ66" s="34">
        <v>23066</v>
      </c>
      <c r="AR66" s="28">
        <v>3915</v>
      </c>
      <c r="AS66" s="28">
        <v>26980</v>
      </c>
      <c r="AT66" s="33">
        <v>2588</v>
      </c>
      <c r="AU66" s="52">
        <f t="shared" si="1"/>
        <v>2851</v>
      </c>
      <c r="AV66" s="28">
        <v>18891</v>
      </c>
      <c r="AW66" s="34">
        <v>23066</v>
      </c>
      <c r="AX66" s="28">
        <v>3206</v>
      </c>
      <c r="AY66" s="28">
        <v>3915</v>
      </c>
      <c r="AZ66" s="28">
        <v>22097</v>
      </c>
      <c r="BA66" s="28">
        <v>26980</v>
      </c>
    </row>
    <row r="67" spans="16:53" ht="13.5">
      <c r="P67" s="24" t="s">
        <v>197</v>
      </c>
      <c r="Q67" s="25" t="s">
        <v>191</v>
      </c>
      <c r="R67" s="25" t="s">
        <v>198</v>
      </c>
      <c r="S67" s="25" t="s">
        <v>45</v>
      </c>
      <c r="T67" s="26" t="s">
        <v>159</v>
      </c>
      <c r="U67" s="26" t="s">
        <v>35</v>
      </c>
      <c r="V67" s="27" t="s">
        <v>160</v>
      </c>
      <c r="W67" s="27">
        <v>3</v>
      </c>
      <c r="X67" s="28">
        <v>186</v>
      </c>
      <c r="Y67" s="28">
        <v>4</v>
      </c>
      <c r="Z67" s="28">
        <v>11400</v>
      </c>
      <c r="AA67" s="22">
        <f t="shared" si="0"/>
        <v>2.85</v>
      </c>
      <c r="AB67" s="29" t="s">
        <v>199</v>
      </c>
      <c r="AC67" s="28">
        <v>186</v>
      </c>
      <c r="AD67" s="30">
        <v>100</v>
      </c>
      <c r="AE67" s="28">
        <v>11400</v>
      </c>
      <c r="AF67" s="35">
        <v>100</v>
      </c>
      <c r="AG67" s="34">
        <v>1314</v>
      </c>
      <c r="AH67" s="31">
        <v>115.26</v>
      </c>
      <c r="AI67" s="34">
        <v>2647</v>
      </c>
      <c r="AJ67" s="36">
        <v>1009</v>
      </c>
      <c r="AK67" s="34">
        <v>1638</v>
      </c>
      <c r="AL67" s="32">
        <v>232.19</v>
      </c>
      <c r="AM67" s="32">
        <v>88.51</v>
      </c>
      <c r="AN67" s="32">
        <v>143.68</v>
      </c>
      <c r="AO67" s="30">
        <v>49.6</v>
      </c>
      <c r="AP67" s="30">
        <v>130.2</v>
      </c>
      <c r="AQ67" s="34">
        <v>5425</v>
      </c>
      <c r="AR67" s="28">
        <v>8806</v>
      </c>
      <c r="AS67" s="28">
        <v>14231</v>
      </c>
      <c r="AT67" s="33">
        <v>1700</v>
      </c>
      <c r="AU67" s="52">
        <f t="shared" si="1"/>
        <v>2305</v>
      </c>
      <c r="AV67" s="28">
        <v>1009</v>
      </c>
      <c r="AW67" s="34">
        <v>5425</v>
      </c>
      <c r="AX67" s="28">
        <v>1638</v>
      </c>
      <c r="AY67" s="28">
        <v>8806</v>
      </c>
      <c r="AZ67" s="28">
        <v>2647</v>
      </c>
      <c r="BA67" s="28">
        <v>14231</v>
      </c>
    </row>
    <row r="68" spans="16:53" ht="13.5">
      <c r="P68" s="24" t="s">
        <v>197</v>
      </c>
      <c r="Q68" s="25" t="s">
        <v>191</v>
      </c>
      <c r="R68" s="25" t="s">
        <v>198</v>
      </c>
      <c r="S68" s="25" t="s">
        <v>40</v>
      </c>
      <c r="T68" s="26" t="s">
        <v>159</v>
      </c>
      <c r="U68" s="26" t="s">
        <v>35</v>
      </c>
      <c r="V68" s="27" t="s">
        <v>160</v>
      </c>
      <c r="W68" s="27">
        <v>3</v>
      </c>
      <c r="X68" s="28">
        <v>127</v>
      </c>
      <c r="Y68" s="28">
        <v>4</v>
      </c>
      <c r="Z68" s="28">
        <v>10000</v>
      </c>
      <c r="AA68" s="22">
        <f t="shared" si="0"/>
        <v>2.5</v>
      </c>
      <c r="AB68" s="29" t="s">
        <v>200</v>
      </c>
      <c r="AC68" s="28">
        <v>127</v>
      </c>
      <c r="AD68" s="30">
        <v>100</v>
      </c>
      <c r="AE68" s="28">
        <v>10000</v>
      </c>
      <c r="AF68" s="35">
        <v>100</v>
      </c>
      <c r="AG68" s="34">
        <v>1079</v>
      </c>
      <c r="AH68" s="31">
        <v>107.9</v>
      </c>
      <c r="AI68" s="34">
        <v>1884</v>
      </c>
      <c r="AJ68" s="36">
        <v>723</v>
      </c>
      <c r="AK68" s="34">
        <v>1161</v>
      </c>
      <c r="AL68" s="32">
        <v>188.4</v>
      </c>
      <c r="AM68" s="32">
        <v>72.3</v>
      </c>
      <c r="AN68" s="32">
        <v>116.1</v>
      </c>
      <c r="AO68" s="30">
        <v>57.3</v>
      </c>
      <c r="AP68" s="30">
        <v>149.2</v>
      </c>
      <c r="AQ68" s="34">
        <v>5693</v>
      </c>
      <c r="AR68" s="28">
        <v>9142</v>
      </c>
      <c r="AS68" s="28">
        <v>14835</v>
      </c>
      <c r="AT68" s="33">
        <v>1700</v>
      </c>
      <c r="AU68" s="52">
        <f t="shared" si="1"/>
        <v>2158</v>
      </c>
      <c r="AV68" s="28">
        <v>723</v>
      </c>
      <c r="AW68" s="34">
        <v>5693</v>
      </c>
      <c r="AX68" s="28">
        <v>1161</v>
      </c>
      <c r="AY68" s="28">
        <v>9142</v>
      </c>
      <c r="AZ68" s="28">
        <v>1884</v>
      </c>
      <c r="BA68" s="28">
        <v>14835</v>
      </c>
    </row>
    <row r="69" spans="16:53" ht="13.5">
      <c r="P69" s="24" t="s">
        <v>201</v>
      </c>
      <c r="Q69" s="25" t="s">
        <v>191</v>
      </c>
      <c r="R69" s="25" t="s">
        <v>202</v>
      </c>
      <c r="S69" s="25" t="s">
        <v>40</v>
      </c>
      <c r="T69" s="26" t="s">
        <v>159</v>
      </c>
      <c r="U69" s="26" t="s">
        <v>35</v>
      </c>
      <c r="V69" s="27" t="s">
        <v>160</v>
      </c>
      <c r="W69" s="27">
        <v>3</v>
      </c>
      <c r="X69" s="28">
        <v>240</v>
      </c>
      <c r="Y69" s="28">
        <v>6</v>
      </c>
      <c r="Z69" s="28">
        <v>16611</v>
      </c>
      <c r="AA69" s="22">
        <f t="shared" si="0"/>
        <v>2.7685</v>
      </c>
      <c r="AB69" s="29" t="s">
        <v>203</v>
      </c>
      <c r="AC69" s="28">
        <v>240</v>
      </c>
      <c r="AD69" s="30">
        <v>100</v>
      </c>
      <c r="AE69" s="28">
        <v>16611</v>
      </c>
      <c r="AF69" s="35">
        <v>100</v>
      </c>
      <c r="AG69" s="34">
        <v>2814</v>
      </c>
      <c r="AH69" s="31">
        <v>169.41</v>
      </c>
      <c r="AI69" s="34">
        <v>6492</v>
      </c>
      <c r="AJ69" s="36">
        <v>3938</v>
      </c>
      <c r="AK69" s="34">
        <v>2554</v>
      </c>
      <c r="AL69" s="32">
        <v>390.83</v>
      </c>
      <c r="AM69" s="32">
        <v>237.07</v>
      </c>
      <c r="AN69" s="32">
        <v>153.75</v>
      </c>
      <c r="AO69" s="30">
        <v>43.3</v>
      </c>
      <c r="AP69" s="30">
        <v>71.5</v>
      </c>
      <c r="AQ69" s="34">
        <v>16408</v>
      </c>
      <c r="AR69" s="28">
        <v>10642</v>
      </c>
      <c r="AS69" s="28">
        <v>27050</v>
      </c>
      <c r="AT69" s="33">
        <v>3400</v>
      </c>
      <c r="AU69" s="52">
        <f t="shared" si="1"/>
        <v>3388</v>
      </c>
      <c r="AV69" s="28">
        <v>3938</v>
      </c>
      <c r="AW69" s="34">
        <v>16408</v>
      </c>
      <c r="AX69" s="28">
        <v>2554</v>
      </c>
      <c r="AY69" s="28">
        <v>10642</v>
      </c>
      <c r="AZ69" s="28">
        <v>6492</v>
      </c>
      <c r="BA69" s="28">
        <v>27050</v>
      </c>
    </row>
    <row r="70" spans="16:53" ht="13.5">
      <c r="P70" s="24" t="s">
        <v>204</v>
      </c>
      <c r="Q70" s="25" t="s">
        <v>142</v>
      </c>
      <c r="R70" s="25" t="s">
        <v>205</v>
      </c>
      <c r="S70" s="25" t="s">
        <v>40</v>
      </c>
      <c r="T70" s="26" t="s">
        <v>159</v>
      </c>
      <c r="U70" s="26" t="s">
        <v>35</v>
      </c>
      <c r="V70" s="27" t="s">
        <v>160</v>
      </c>
      <c r="W70" s="27">
        <v>3</v>
      </c>
      <c r="X70" s="28">
        <v>49</v>
      </c>
      <c r="Y70" s="28">
        <v>1</v>
      </c>
      <c r="Z70" s="28">
        <v>3449</v>
      </c>
      <c r="AA70" s="22">
        <f t="shared" si="0"/>
        <v>3.449</v>
      </c>
      <c r="AB70" s="29" t="s">
        <v>206</v>
      </c>
      <c r="AC70" s="28">
        <v>37</v>
      </c>
      <c r="AD70" s="30">
        <v>75.5</v>
      </c>
      <c r="AE70" s="28">
        <v>3449</v>
      </c>
      <c r="AF70" s="35">
        <v>100</v>
      </c>
      <c r="AG70" s="34">
        <v>391</v>
      </c>
      <c r="AH70" s="31">
        <v>113.37</v>
      </c>
      <c r="AI70" s="34">
        <v>696</v>
      </c>
      <c r="AJ70" s="36">
        <v>424</v>
      </c>
      <c r="AK70" s="34">
        <v>272</v>
      </c>
      <c r="AL70" s="32">
        <v>201.8</v>
      </c>
      <c r="AM70" s="32">
        <v>122.93</v>
      </c>
      <c r="AN70" s="32">
        <v>78.86</v>
      </c>
      <c r="AO70" s="30">
        <v>56.2</v>
      </c>
      <c r="AP70" s="30">
        <v>92.2</v>
      </c>
      <c r="AQ70" s="34">
        <v>8653</v>
      </c>
      <c r="AR70" s="28">
        <v>5551</v>
      </c>
      <c r="AS70" s="28">
        <v>14204</v>
      </c>
      <c r="AT70" s="33">
        <v>4500</v>
      </c>
      <c r="AU70" s="52">
        <f t="shared" si="1"/>
        <v>2267</v>
      </c>
      <c r="AV70" s="28">
        <v>424</v>
      </c>
      <c r="AW70" s="34">
        <v>8653</v>
      </c>
      <c r="AX70" s="28">
        <v>272</v>
      </c>
      <c r="AY70" s="28">
        <v>5551</v>
      </c>
      <c r="AZ70" s="28">
        <v>696</v>
      </c>
      <c r="BA70" s="28">
        <v>14204</v>
      </c>
    </row>
    <row r="71" spans="16:53" ht="13.5">
      <c r="P71" s="24" t="s">
        <v>207</v>
      </c>
      <c r="Q71" s="25" t="s">
        <v>142</v>
      </c>
      <c r="R71" s="25" t="s">
        <v>208</v>
      </c>
      <c r="S71" s="25" t="s">
        <v>45</v>
      </c>
      <c r="T71" s="26" t="s">
        <v>159</v>
      </c>
      <c r="U71" s="26" t="s">
        <v>35</v>
      </c>
      <c r="V71" s="27" t="s">
        <v>160</v>
      </c>
      <c r="W71" s="27">
        <v>3</v>
      </c>
      <c r="X71" s="28">
        <v>260</v>
      </c>
      <c r="Y71" s="28">
        <v>3</v>
      </c>
      <c r="Z71" s="28">
        <v>14527</v>
      </c>
      <c r="AA71" s="22">
        <f t="shared" si="0"/>
        <v>4.842333333333333</v>
      </c>
      <c r="AB71" s="29" t="s">
        <v>209</v>
      </c>
      <c r="AC71" s="28">
        <v>211</v>
      </c>
      <c r="AD71" s="30">
        <v>81.2</v>
      </c>
      <c r="AE71" s="28">
        <v>14527</v>
      </c>
      <c r="AF71" s="35">
        <v>100</v>
      </c>
      <c r="AG71" s="34">
        <v>2375</v>
      </c>
      <c r="AH71" s="31">
        <v>163.49</v>
      </c>
      <c r="AI71" s="34">
        <v>6116</v>
      </c>
      <c r="AJ71" s="36">
        <v>2836</v>
      </c>
      <c r="AK71" s="34">
        <v>3280</v>
      </c>
      <c r="AL71" s="32">
        <v>421.01</v>
      </c>
      <c r="AM71" s="32">
        <v>195.22</v>
      </c>
      <c r="AN71" s="32">
        <v>225.79</v>
      </c>
      <c r="AO71" s="30">
        <v>38.8</v>
      </c>
      <c r="AP71" s="30">
        <v>83.7</v>
      </c>
      <c r="AQ71" s="34">
        <v>10908</v>
      </c>
      <c r="AR71" s="28">
        <v>12615</v>
      </c>
      <c r="AS71" s="28">
        <v>23523</v>
      </c>
      <c r="AT71" s="33">
        <v>3150</v>
      </c>
      <c r="AU71" s="52">
        <f t="shared" si="1"/>
        <v>3270</v>
      </c>
      <c r="AV71" s="28">
        <v>2836</v>
      </c>
      <c r="AW71" s="34">
        <v>10908</v>
      </c>
      <c r="AX71" s="28">
        <v>3280</v>
      </c>
      <c r="AY71" s="28">
        <v>12615</v>
      </c>
      <c r="AZ71" s="28">
        <v>6116</v>
      </c>
      <c r="BA71" s="28">
        <v>23523</v>
      </c>
    </row>
    <row r="72" spans="16:53" ht="13.5">
      <c r="P72" s="24" t="s">
        <v>210</v>
      </c>
      <c r="Q72" s="25" t="s">
        <v>78</v>
      </c>
      <c r="R72" s="25" t="s">
        <v>211</v>
      </c>
      <c r="S72" s="25" t="s">
        <v>40</v>
      </c>
      <c r="T72" s="26" t="s">
        <v>159</v>
      </c>
      <c r="U72" s="26" t="s">
        <v>35</v>
      </c>
      <c r="V72" s="27" t="s">
        <v>160</v>
      </c>
      <c r="W72" s="27">
        <v>3</v>
      </c>
      <c r="X72" s="28">
        <v>163</v>
      </c>
      <c r="Y72" s="28">
        <v>3</v>
      </c>
      <c r="Z72" s="28">
        <v>11953</v>
      </c>
      <c r="AA72" s="22">
        <f t="shared" si="0"/>
        <v>3.9843333333333333</v>
      </c>
      <c r="AB72" s="29" t="s">
        <v>66</v>
      </c>
      <c r="AC72" s="28">
        <v>131</v>
      </c>
      <c r="AD72" s="30">
        <v>80.4</v>
      </c>
      <c r="AE72" s="28">
        <v>11953</v>
      </c>
      <c r="AF72" s="35">
        <v>100</v>
      </c>
      <c r="AG72" s="34">
        <v>1173</v>
      </c>
      <c r="AH72" s="31">
        <v>98.13</v>
      </c>
      <c r="AI72" s="34">
        <v>3721</v>
      </c>
      <c r="AJ72" s="36">
        <v>1863</v>
      </c>
      <c r="AK72" s="34">
        <v>1858</v>
      </c>
      <c r="AL72" s="32">
        <v>311.3</v>
      </c>
      <c r="AM72" s="32">
        <v>155.86</v>
      </c>
      <c r="AN72" s="32">
        <v>155.44</v>
      </c>
      <c r="AO72" s="30">
        <v>31.5</v>
      </c>
      <c r="AP72" s="30">
        <v>63</v>
      </c>
      <c r="AQ72" s="34">
        <v>11429</v>
      </c>
      <c r="AR72" s="28">
        <v>11399</v>
      </c>
      <c r="AS72" s="28">
        <v>22828</v>
      </c>
      <c r="AT72" s="33">
        <v>3150</v>
      </c>
      <c r="AU72" s="52">
        <f t="shared" si="1"/>
        <v>1963</v>
      </c>
      <c r="AV72" s="28">
        <v>1868</v>
      </c>
      <c r="AW72" s="34">
        <v>11460</v>
      </c>
      <c r="AX72" s="28">
        <v>1858</v>
      </c>
      <c r="AY72" s="28">
        <v>11399</v>
      </c>
      <c r="AZ72" s="28">
        <v>3726</v>
      </c>
      <c r="BA72" s="28">
        <v>22859</v>
      </c>
    </row>
    <row r="73" spans="16:53" ht="13.5">
      <c r="P73" s="24" t="s">
        <v>212</v>
      </c>
      <c r="Q73" s="25" t="s">
        <v>78</v>
      </c>
      <c r="R73" s="25" t="s">
        <v>213</v>
      </c>
      <c r="S73" s="25" t="s">
        <v>45</v>
      </c>
      <c r="T73" s="26" t="s">
        <v>159</v>
      </c>
      <c r="U73" s="26" t="s">
        <v>35</v>
      </c>
      <c r="V73" s="27" t="s">
        <v>160</v>
      </c>
      <c r="W73" s="27">
        <v>3</v>
      </c>
      <c r="X73" s="28">
        <v>1474</v>
      </c>
      <c r="Y73" s="28">
        <v>8</v>
      </c>
      <c r="Z73" s="28">
        <v>33924</v>
      </c>
      <c r="AA73" s="22">
        <f t="shared" si="0"/>
        <v>4.2405</v>
      </c>
      <c r="AB73" s="29" t="s">
        <v>214</v>
      </c>
      <c r="AC73" s="28">
        <v>556</v>
      </c>
      <c r="AD73" s="30">
        <v>37.7</v>
      </c>
      <c r="AE73" s="28">
        <v>33924</v>
      </c>
      <c r="AF73" s="35">
        <v>100</v>
      </c>
      <c r="AG73" s="34">
        <v>8186</v>
      </c>
      <c r="AH73" s="31">
        <v>241.3</v>
      </c>
      <c r="AI73" s="34">
        <v>10864</v>
      </c>
      <c r="AJ73" s="36">
        <v>8849</v>
      </c>
      <c r="AK73" s="34">
        <v>2015</v>
      </c>
      <c r="AL73" s="32">
        <v>320.25</v>
      </c>
      <c r="AM73" s="32">
        <v>260.85</v>
      </c>
      <c r="AN73" s="32">
        <v>59.4</v>
      </c>
      <c r="AO73" s="30">
        <v>75.3</v>
      </c>
      <c r="AP73" s="30">
        <v>92.5</v>
      </c>
      <c r="AQ73" s="34">
        <v>6003</v>
      </c>
      <c r="AR73" s="28">
        <v>1367</v>
      </c>
      <c r="AS73" s="28">
        <v>7370</v>
      </c>
      <c r="AT73" s="33">
        <v>4725</v>
      </c>
      <c r="AU73" s="52">
        <f t="shared" si="1"/>
        <v>4826</v>
      </c>
      <c r="AV73" s="28">
        <v>9001</v>
      </c>
      <c r="AW73" s="34">
        <v>6107</v>
      </c>
      <c r="AX73" s="28">
        <v>2015</v>
      </c>
      <c r="AY73" s="28">
        <v>1367</v>
      </c>
      <c r="AZ73" s="28">
        <v>11016</v>
      </c>
      <c r="BA73" s="28">
        <v>7474</v>
      </c>
    </row>
    <row r="74" spans="16:53" ht="13.5">
      <c r="P74" s="24" t="s">
        <v>215</v>
      </c>
      <c r="Q74" s="25" t="s">
        <v>132</v>
      </c>
      <c r="R74" s="25" t="s">
        <v>216</v>
      </c>
      <c r="S74" s="25" t="s">
        <v>40</v>
      </c>
      <c r="T74" s="26" t="s">
        <v>159</v>
      </c>
      <c r="U74" s="26" t="s">
        <v>35</v>
      </c>
      <c r="V74" s="27" t="s">
        <v>160</v>
      </c>
      <c r="W74" s="27">
        <v>3</v>
      </c>
      <c r="X74" s="28">
        <v>50</v>
      </c>
      <c r="Y74" s="28">
        <v>1</v>
      </c>
      <c r="Z74" s="28">
        <v>3591</v>
      </c>
      <c r="AA74" s="22">
        <f t="shared" si="0"/>
        <v>3.591</v>
      </c>
      <c r="AB74" s="29" t="s">
        <v>217</v>
      </c>
      <c r="AC74" s="28">
        <v>50</v>
      </c>
      <c r="AD74" s="30">
        <v>100</v>
      </c>
      <c r="AE74" s="28">
        <v>3591</v>
      </c>
      <c r="AF74" s="35">
        <v>100</v>
      </c>
      <c r="AG74" s="34">
        <v>524</v>
      </c>
      <c r="AH74" s="31">
        <v>145.92</v>
      </c>
      <c r="AI74" s="34">
        <v>3251</v>
      </c>
      <c r="AJ74" s="36">
        <v>2631</v>
      </c>
      <c r="AK74" s="34">
        <v>620</v>
      </c>
      <c r="AL74" s="32">
        <v>905.32</v>
      </c>
      <c r="AM74" s="32">
        <v>732.66</v>
      </c>
      <c r="AN74" s="32">
        <v>172.65</v>
      </c>
      <c r="AO74" s="30">
        <v>16.1</v>
      </c>
      <c r="AP74" s="30">
        <v>19.9</v>
      </c>
      <c r="AQ74" s="34">
        <v>52620</v>
      </c>
      <c r="AR74" s="28">
        <v>12400</v>
      </c>
      <c r="AS74" s="28">
        <v>65020</v>
      </c>
      <c r="AT74" s="33">
        <v>2720</v>
      </c>
      <c r="AU74" s="52">
        <f t="shared" si="1"/>
        <v>2918</v>
      </c>
      <c r="AV74" s="28">
        <v>2631</v>
      </c>
      <c r="AW74" s="34">
        <v>52620</v>
      </c>
      <c r="AX74" s="28">
        <v>781</v>
      </c>
      <c r="AY74" s="28">
        <v>15620</v>
      </c>
      <c r="AZ74" s="28">
        <v>3412</v>
      </c>
      <c r="BA74" s="28">
        <v>68240</v>
      </c>
    </row>
    <row r="75" spans="16:53" ht="13.5">
      <c r="P75" s="24" t="s">
        <v>218</v>
      </c>
      <c r="Q75" s="25" t="s">
        <v>219</v>
      </c>
      <c r="R75" s="25" t="s">
        <v>220</v>
      </c>
      <c r="S75" s="25" t="s">
        <v>40</v>
      </c>
      <c r="T75" s="26" t="s">
        <v>159</v>
      </c>
      <c r="U75" s="26" t="s">
        <v>35</v>
      </c>
      <c r="V75" s="27" t="s">
        <v>160</v>
      </c>
      <c r="W75" s="27">
        <v>3</v>
      </c>
      <c r="X75" s="28">
        <v>135</v>
      </c>
      <c r="Y75" s="28">
        <v>3</v>
      </c>
      <c r="Z75" s="28">
        <v>10643</v>
      </c>
      <c r="AA75" s="22">
        <f t="shared" si="0"/>
        <v>3.5476666666666663</v>
      </c>
      <c r="AB75" s="29" t="s">
        <v>221</v>
      </c>
      <c r="AC75" s="28">
        <v>135</v>
      </c>
      <c r="AD75" s="30">
        <v>100</v>
      </c>
      <c r="AE75" s="28">
        <v>10643</v>
      </c>
      <c r="AF75" s="35">
        <v>100</v>
      </c>
      <c r="AG75" s="34">
        <v>2002</v>
      </c>
      <c r="AH75" s="31">
        <v>188.1</v>
      </c>
      <c r="AI75" s="34">
        <v>13279</v>
      </c>
      <c r="AJ75" s="36">
        <v>8529</v>
      </c>
      <c r="AK75" s="34">
        <v>4750</v>
      </c>
      <c r="AL75" s="32">
        <v>1247.67</v>
      </c>
      <c r="AM75" s="32">
        <v>801.37</v>
      </c>
      <c r="AN75" s="32">
        <v>446.3</v>
      </c>
      <c r="AO75" s="30">
        <v>15.1</v>
      </c>
      <c r="AP75" s="30">
        <v>23.5</v>
      </c>
      <c r="AQ75" s="34">
        <v>63178</v>
      </c>
      <c r="AR75" s="28">
        <v>35185</v>
      </c>
      <c r="AS75" s="28">
        <v>98363</v>
      </c>
      <c r="AT75" s="33">
        <v>3400</v>
      </c>
      <c r="AU75" s="52">
        <f t="shared" si="1"/>
        <v>3762</v>
      </c>
      <c r="AV75" s="28">
        <v>8529</v>
      </c>
      <c r="AW75" s="34">
        <v>63178</v>
      </c>
      <c r="AX75" s="28">
        <v>4750</v>
      </c>
      <c r="AY75" s="28">
        <v>35185</v>
      </c>
      <c r="AZ75" s="28">
        <v>13279</v>
      </c>
      <c r="BA75" s="28">
        <v>98363</v>
      </c>
    </row>
    <row r="76" spans="16:53" ht="13.5">
      <c r="P76" s="24" t="s">
        <v>222</v>
      </c>
      <c r="Q76" s="25" t="s">
        <v>82</v>
      </c>
      <c r="R76" s="25" t="s">
        <v>223</v>
      </c>
      <c r="S76" s="25" t="s">
        <v>45</v>
      </c>
      <c r="T76" s="26" t="s">
        <v>159</v>
      </c>
      <c r="U76" s="26" t="s">
        <v>35</v>
      </c>
      <c r="V76" s="27" t="s">
        <v>160</v>
      </c>
      <c r="W76" s="27">
        <v>3</v>
      </c>
      <c r="X76" s="28">
        <v>101</v>
      </c>
      <c r="Y76" s="28">
        <v>5</v>
      </c>
      <c r="Z76" s="28">
        <v>5234</v>
      </c>
      <c r="AA76" s="22">
        <f t="shared" si="0"/>
        <v>1.0468</v>
      </c>
      <c r="AB76" s="29" t="s">
        <v>224</v>
      </c>
      <c r="AC76" s="28">
        <v>101</v>
      </c>
      <c r="AD76" s="30">
        <v>100</v>
      </c>
      <c r="AE76" s="28">
        <v>5234</v>
      </c>
      <c r="AF76" s="35">
        <v>100</v>
      </c>
      <c r="AG76" s="34">
        <v>856</v>
      </c>
      <c r="AH76" s="31">
        <v>131.45</v>
      </c>
      <c r="AI76" s="34">
        <v>3241</v>
      </c>
      <c r="AJ76" s="36">
        <v>3080</v>
      </c>
      <c r="AK76" s="34">
        <v>161</v>
      </c>
      <c r="AL76" s="32">
        <v>497.7</v>
      </c>
      <c r="AM76" s="32">
        <v>472.97</v>
      </c>
      <c r="AN76" s="32">
        <v>24.72</v>
      </c>
      <c r="AO76" s="30">
        <v>26.4</v>
      </c>
      <c r="AP76" s="30">
        <v>27.8</v>
      </c>
      <c r="AQ76" s="34">
        <v>30495</v>
      </c>
      <c r="AR76" s="28">
        <v>1594</v>
      </c>
      <c r="AS76" s="28">
        <v>32089</v>
      </c>
      <c r="AT76" s="33">
        <v>2620</v>
      </c>
      <c r="AU76" s="52">
        <f t="shared" si="1"/>
        <v>3271</v>
      </c>
      <c r="AV76" s="28">
        <v>3080</v>
      </c>
      <c r="AW76" s="34">
        <v>30495</v>
      </c>
      <c r="AX76" s="28">
        <v>161</v>
      </c>
      <c r="AY76" s="28">
        <v>1594</v>
      </c>
      <c r="AZ76" s="28">
        <v>3241</v>
      </c>
      <c r="BA76" s="28">
        <v>32089</v>
      </c>
    </row>
    <row r="77" spans="16:53" ht="13.5">
      <c r="P77" s="54" t="s">
        <v>85</v>
      </c>
      <c r="Q77" s="55" t="s">
        <v>86</v>
      </c>
      <c r="R77" s="85">
        <f>COUNTA(R55:R76)</f>
        <v>22</v>
      </c>
      <c r="S77" s="85"/>
      <c r="T77" s="86" t="str">
        <f>CONCATENATE(T76," 計")</f>
        <v>c3 計</v>
      </c>
      <c r="U77" s="56"/>
      <c r="V77" s="56"/>
      <c r="W77" s="56"/>
      <c r="X77" s="52">
        <f>SUM(X55:X76)</f>
        <v>8000</v>
      </c>
      <c r="Y77" s="52">
        <f>SUM(Y55:Y76)</f>
        <v>323</v>
      </c>
      <c r="Z77" s="52">
        <f>SUM(Z55:Z76)</f>
        <v>422791</v>
      </c>
      <c r="AA77" s="22">
        <f t="shared" si="0"/>
        <v>1.3089504643962848</v>
      </c>
      <c r="AB77" s="56"/>
      <c r="AC77" s="52">
        <f>SUM(AC55:AC76)</f>
        <v>6015</v>
      </c>
      <c r="AD77" s="57">
        <f>AC77/X77*100</f>
        <v>75.1875</v>
      </c>
      <c r="AE77" s="52">
        <f>SUM(AE55:AE76)</f>
        <v>422791</v>
      </c>
      <c r="AF77" s="58">
        <f>Z77/AE77*100</f>
        <v>100</v>
      </c>
      <c r="AG77" s="52">
        <f>SUM(AG55:AG76)</f>
        <v>57757</v>
      </c>
      <c r="AH77" s="59">
        <f>ROUND(AG77*1000/Z77,2)</f>
        <v>136.61</v>
      </c>
      <c r="AI77" s="52">
        <f>SUM(AI55:AI76)</f>
        <v>149018</v>
      </c>
      <c r="AJ77" s="52">
        <f>SUM(AJ55:AJ76)</f>
        <v>103173</v>
      </c>
      <c r="AK77" s="52">
        <f>SUM(AK55:AK76)</f>
        <v>45845</v>
      </c>
      <c r="AL77" s="60">
        <f>ROUND(AI77*1000/$Z77,2)</f>
        <v>352.46</v>
      </c>
      <c r="AM77" s="60">
        <f>ROUND(AJ77*1000/$Z77,2)</f>
        <v>244.03</v>
      </c>
      <c r="AN77" s="60">
        <f>ROUND(AK77*1000/$Z77,2)</f>
        <v>108.43</v>
      </c>
      <c r="AO77" s="61">
        <f>AG77/AI77*100</f>
        <v>38.75840502489632</v>
      </c>
      <c r="AP77" s="58">
        <f>AG77/AJ77*100</f>
        <v>55.98073139290318</v>
      </c>
      <c r="AQ77" s="62">
        <f>AJ77*1000/$X77</f>
        <v>12896.625</v>
      </c>
      <c r="AR77" s="62">
        <f>AK77*1000/$X77</f>
        <v>5730.625</v>
      </c>
      <c r="AS77" s="62">
        <f>AI77*1000/$X77</f>
        <v>18627.25</v>
      </c>
      <c r="AT77" s="52">
        <f>AVERAGE(AT55:AT76)</f>
        <v>3098.7272727272725</v>
      </c>
      <c r="AU77" s="52">
        <f t="shared" si="1"/>
        <v>2732</v>
      </c>
      <c r="AV77" s="52">
        <f>AVERAGE(AV55:AV76)</f>
        <v>4934.545454545455</v>
      </c>
      <c r="AW77" s="52">
        <f>AV77*1000/$X77</f>
        <v>616.8181818181819</v>
      </c>
      <c r="AX77" s="63">
        <f>SUM(AX55:AX76)</f>
        <v>47161</v>
      </c>
      <c r="AY77" s="52">
        <f>AX77*1000/$X77</f>
        <v>5895.125</v>
      </c>
      <c r="AZ77" s="52">
        <f>SUM(AZ55:AZ76)</f>
        <v>155721</v>
      </c>
      <c r="BA77" s="52">
        <f>AZ77*1000/$X77</f>
        <v>19465.125</v>
      </c>
    </row>
    <row r="78" spans="16:53" ht="13.5">
      <c r="P78" s="24" t="s">
        <v>225</v>
      </c>
      <c r="Q78" s="25" t="s">
        <v>169</v>
      </c>
      <c r="R78" s="25" t="s">
        <v>226</v>
      </c>
      <c r="S78" s="25" t="s">
        <v>45</v>
      </c>
      <c r="T78" s="26" t="s">
        <v>227</v>
      </c>
      <c r="U78" s="26" t="s">
        <v>35</v>
      </c>
      <c r="V78" s="27" t="s">
        <v>160</v>
      </c>
      <c r="W78" s="27">
        <v>4</v>
      </c>
      <c r="X78" s="28">
        <v>6733</v>
      </c>
      <c r="Y78" s="28">
        <v>20</v>
      </c>
      <c r="Z78" s="28">
        <v>75575</v>
      </c>
      <c r="AA78" s="22">
        <f t="shared" si="0"/>
        <v>3.77875</v>
      </c>
      <c r="AB78" s="29" t="s">
        <v>228</v>
      </c>
      <c r="AC78" s="28">
        <v>780</v>
      </c>
      <c r="AD78" s="30">
        <v>11.6</v>
      </c>
      <c r="AE78" s="28">
        <v>75575</v>
      </c>
      <c r="AF78" s="35">
        <v>100</v>
      </c>
      <c r="AG78" s="34">
        <v>9858</v>
      </c>
      <c r="AH78" s="31">
        <v>130.44</v>
      </c>
      <c r="AI78" s="34">
        <v>9839</v>
      </c>
      <c r="AJ78" s="36">
        <v>8810</v>
      </c>
      <c r="AK78" s="34">
        <v>1029</v>
      </c>
      <c r="AL78" s="32">
        <v>130.19</v>
      </c>
      <c r="AM78" s="32">
        <v>116.57</v>
      </c>
      <c r="AN78" s="32">
        <v>13.62</v>
      </c>
      <c r="AO78" s="30">
        <v>100.2</v>
      </c>
      <c r="AP78" s="30">
        <v>111.9</v>
      </c>
      <c r="AQ78" s="34">
        <v>1308</v>
      </c>
      <c r="AR78" s="28">
        <v>153</v>
      </c>
      <c r="AS78" s="28">
        <v>1461</v>
      </c>
      <c r="AT78" s="33">
        <v>3800</v>
      </c>
      <c r="AU78" s="52">
        <f t="shared" si="1"/>
        <v>2609</v>
      </c>
      <c r="AV78" s="28">
        <v>8810</v>
      </c>
      <c r="AW78" s="34">
        <v>1308</v>
      </c>
      <c r="AX78" s="28">
        <v>1029</v>
      </c>
      <c r="AY78" s="28">
        <v>153</v>
      </c>
      <c r="AZ78" s="28">
        <v>9839</v>
      </c>
      <c r="BA78" s="28">
        <v>1461</v>
      </c>
    </row>
    <row r="79" spans="16:53" ht="13.5">
      <c r="P79" s="24" t="s">
        <v>229</v>
      </c>
      <c r="Q79" s="25" t="s">
        <v>169</v>
      </c>
      <c r="R79" s="25" t="s">
        <v>230</v>
      </c>
      <c r="S79" s="25" t="s">
        <v>45</v>
      </c>
      <c r="T79" s="26" t="s">
        <v>227</v>
      </c>
      <c r="U79" s="26" t="s">
        <v>35</v>
      </c>
      <c r="V79" s="27" t="s">
        <v>160</v>
      </c>
      <c r="W79" s="27">
        <v>4</v>
      </c>
      <c r="X79" s="28">
        <v>997</v>
      </c>
      <c r="Y79" s="28">
        <v>23</v>
      </c>
      <c r="Z79" s="28">
        <v>108040</v>
      </c>
      <c r="AA79" s="22">
        <f t="shared" si="0"/>
        <v>4.697391304347826</v>
      </c>
      <c r="AB79" s="29" t="s">
        <v>231</v>
      </c>
      <c r="AC79" s="28">
        <v>997</v>
      </c>
      <c r="AD79" s="30">
        <v>100</v>
      </c>
      <c r="AE79" s="28">
        <v>108040</v>
      </c>
      <c r="AF79" s="35">
        <v>100</v>
      </c>
      <c r="AG79" s="34">
        <v>13632</v>
      </c>
      <c r="AH79" s="31">
        <v>126.18</v>
      </c>
      <c r="AI79" s="34">
        <v>13005</v>
      </c>
      <c r="AJ79" s="36">
        <v>12175</v>
      </c>
      <c r="AK79" s="34">
        <v>830</v>
      </c>
      <c r="AL79" s="32">
        <v>120.37</v>
      </c>
      <c r="AM79" s="32">
        <v>112.69</v>
      </c>
      <c r="AN79" s="32">
        <v>7.68</v>
      </c>
      <c r="AO79" s="30">
        <v>104.8</v>
      </c>
      <c r="AP79" s="30">
        <v>112</v>
      </c>
      <c r="AQ79" s="34">
        <v>12212</v>
      </c>
      <c r="AR79" s="28">
        <v>832</v>
      </c>
      <c r="AS79" s="28">
        <v>13044</v>
      </c>
      <c r="AT79" s="33">
        <v>5481</v>
      </c>
      <c r="AU79" s="52">
        <f t="shared" si="1"/>
        <v>2524</v>
      </c>
      <c r="AV79" s="28">
        <v>12175</v>
      </c>
      <c r="AW79" s="34">
        <v>12212</v>
      </c>
      <c r="AX79" s="28">
        <v>830</v>
      </c>
      <c r="AY79" s="28">
        <v>832</v>
      </c>
      <c r="AZ79" s="28">
        <v>13005</v>
      </c>
      <c r="BA79" s="28">
        <v>13044</v>
      </c>
    </row>
    <row r="80" spans="16:53" ht="13.5">
      <c r="P80" s="24" t="s">
        <v>232</v>
      </c>
      <c r="Q80" s="25" t="s">
        <v>233</v>
      </c>
      <c r="R80" s="25" t="s">
        <v>234</v>
      </c>
      <c r="S80" s="25" t="s">
        <v>45</v>
      </c>
      <c r="T80" s="26" t="s">
        <v>227</v>
      </c>
      <c r="U80" s="26" t="s">
        <v>35</v>
      </c>
      <c r="V80" s="27" t="s">
        <v>160</v>
      </c>
      <c r="W80" s="27">
        <v>4</v>
      </c>
      <c r="X80" s="28">
        <v>191</v>
      </c>
      <c r="Y80" s="28">
        <v>1</v>
      </c>
      <c r="Z80" s="28">
        <v>2765</v>
      </c>
      <c r="AA80" s="22">
        <f aca="true" t="shared" si="2" ref="AA80:AA143">Z80/Y80/1000</f>
        <v>2.765</v>
      </c>
      <c r="AB80" s="29" t="s">
        <v>235</v>
      </c>
      <c r="AC80" s="28">
        <v>191</v>
      </c>
      <c r="AD80" s="30">
        <v>100</v>
      </c>
      <c r="AE80" s="28">
        <v>2765</v>
      </c>
      <c r="AF80" s="35">
        <v>100</v>
      </c>
      <c r="AG80" s="34">
        <v>558</v>
      </c>
      <c r="AH80" s="31">
        <v>201.81</v>
      </c>
      <c r="AI80" s="34">
        <v>1114</v>
      </c>
      <c r="AJ80" s="36">
        <v>1114</v>
      </c>
      <c r="AK80" s="34">
        <v>0</v>
      </c>
      <c r="AL80" s="32">
        <v>402.89</v>
      </c>
      <c r="AM80" s="32">
        <v>402.89</v>
      </c>
      <c r="AN80" s="32">
        <v>0</v>
      </c>
      <c r="AO80" s="30">
        <v>50.1</v>
      </c>
      <c r="AP80" s="30">
        <v>50.1</v>
      </c>
      <c r="AQ80" s="34">
        <v>5832</v>
      </c>
      <c r="AR80" s="28">
        <v>0</v>
      </c>
      <c r="AS80" s="28">
        <v>5832</v>
      </c>
      <c r="AT80" s="33">
        <v>3500</v>
      </c>
      <c r="AU80" s="52">
        <f aca="true" t="shared" si="3" ref="AU80:AU143">ROUND(AG80*1000/Z80*20,0)</f>
        <v>4036</v>
      </c>
      <c r="AV80" s="28">
        <v>1114</v>
      </c>
      <c r="AW80" s="34">
        <v>5832</v>
      </c>
      <c r="AX80" s="28">
        <v>0</v>
      </c>
      <c r="AY80" s="28">
        <v>0</v>
      </c>
      <c r="AZ80" s="28">
        <v>1114</v>
      </c>
      <c r="BA80" s="28">
        <v>5832</v>
      </c>
    </row>
    <row r="81" spans="16:53" ht="13.5">
      <c r="P81" s="24" t="s">
        <v>236</v>
      </c>
      <c r="Q81" s="25" t="s">
        <v>233</v>
      </c>
      <c r="R81" s="25" t="s">
        <v>237</v>
      </c>
      <c r="S81" s="25" t="s">
        <v>45</v>
      </c>
      <c r="T81" s="26" t="s">
        <v>227</v>
      </c>
      <c r="U81" s="26" t="s">
        <v>35</v>
      </c>
      <c r="V81" s="27" t="s">
        <v>160</v>
      </c>
      <c r="W81" s="27">
        <v>4</v>
      </c>
      <c r="X81" s="28">
        <v>384</v>
      </c>
      <c r="Y81" s="28">
        <v>7</v>
      </c>
      <c r="Z81" s="28">
        <v>29127</v>
      </c>
      <c r="AA81" s="22">
        <f t="shared" si="2"/>
        <v>4.161</v>
      </c>
      <c r="AB81" s="29" t="s">
        <v>238</v>
      </c>
      <c r="AC81" s="28">
        <v>289</v>
      </c>
      <c r="AD81" s="30">
        <v>75.3</v>
      </c>
      <c r="AE81" s="28">
        <v>29127</v>
      </c>
      <c r="AF81" s="35">
        <v>100</v>
      </c>
      <c r="AG81" s="34">
        <v>1964</v>
      </c>
      <c r="AH81" s="31">
        <v>67.43</v>
      </c>
      <c r="AI81" s="34">
        <v>1589</v>
      </c>
      <c r="AJ81" s="36">
        <v>1272</v>
      </c>
      <c r="AK81" s="34">
        <v>317</v>
      </c>
      <c r="AL81" s="32">
        <v>54.55</v>
      </c>
      <c r="AM81" s="32">
        <v>43.67</v>
      </c>
      <c r="AN81" s="32">
        <v>10.88</v>
      </c>
      <c r="AO81" s="30">
        <v>123.6</v>
      </c>
      <c r="AP81" s="30">
        <v>154.4</v>
      </c>
      <c r="AQ81" s="34">
        <v>3313</v>
      </c>
      <c r="AR81" s="28">
        <v>826</v>
      </c>
      <c r="AS81" s="28">
        <v>4138</v>
      </c>
      <c r="AT81" s="33">
        <v>3200</v>
      </c>
      <c r="AU81" s="52">
        <f t="shared" si="3"/>
        <v>1349</v>
      </c>
      <c r="AV81" s="28">
        <v>3514</v>
      </c>
      <c r="AW81" s="34">
        <v>9151</v>
      </c>
      <c r="AX81" s="28">
        <v>317</v>
      </c>
      <c r="AY81" s="28">
        <v>826</v>
      </c>
      <c r="AZ81" s="28">
        <v>3831</v>
      </c>
      <c r="BA81" s="28">
        <v>9977</v>
      </c>
    </row>
    <row r="82" spans="16:53" ht="13.5">
      <c r="P82" s="24" t="s">
        <v>239</v>
      </c>
      <c r="Q82" s="25" t="s">
        <v>98</v>
      </c>
      <c r="R82" s="25" t="s">
        <v>240</v>
      </c>
      <c r="S82" s="25" t="s">
        <v>241</v>
      </c>
      <c r="T82" s="26" t="s">
        <v>227</v>
      </c>
      <c r="U82" s="26" t="s">
        <v>35</v>
      </c>
      <c r="V82" s="27" t="s">
        <v>160</v>
      </c>
      <c r="W82" s="27">
        <v>4</v>
      </c>
      <c r="X82" s="28">
        <v>243</v>
      </c>
      <c r="Y82" s="28">
        <v>2</v>
      </c>
      <c r="Z82" s="28">
        <v>6912</v>
      </c>
      <c r="AA82" s="22">
        <f t="shared" si="2"/>
        <v>3.456</v>
      </c>
      <c r="AB82" s="29" t="s">
        <v>242</v>
      </c>
      <c r="AC82" s="28">
        <v>243</v>
      </c>
      <c r="AD82" s="30">
        <v>100</v>
      </c>
      <c r="AE82" s="28">
        <v>6912</v>
      </c>
      <c r="AF82" s="35">
        <v>100</v>
      </c>
      <c r="AG82" s="34">
        <v>3359</v>
      </c>
      <c r="AH82" s="31">
        <v>485.97</v>
      </c>
      <c r="AI82" s="34">
        <v>2276</v>
      </c>
      <c r="AJ82" s="36">
        <v>1565</v>
      </c>
      <c r="AK82" s="34">
        <v>711</v>
      </c>
      <c r="AL82" s="32">
        <v>329.28</v>
      </c>
      <c r="AM82" s="32">
        <v>226.42</v>
      </c>
      <c r="AN82" s="32">
        <v>102.86</v>
      </c>
      <c r="AO82" s="30">
        <v>147.6</v>
      </c>
      <c r="AP82" s="30">
        <v>214.6</v>
      </c>
      <c r="AQ82" s="34">
        <v>6440</v>
      </c>
      <c r="AR82" s="28">
        <v>2926</v>
      </c>
      <c r="AS82" s="28">
        <v>9366</v>
      </c>
      <c r="AT82" s="33">
        <v>5250</v>
      </c>
      <c r="AU82" s="52">
        <f t="shared" si="3"/>
        <v>9719</v>
      </c>
      <c r="AV82" s="28">
        <v>1565</v>
      </c>
      <c r="AW82" s="34">
        <v>6440</v>
      </c>
      <c r="AX82" s="28">
        <v>711</v>
      </c>
      <c r="AY82" s="28">
        <v>2926</v>
      </c>
      <c r="AZ82" s="28">
        <v>2276</v>
      </c>
      <c r="BA82" s="28">
        <v>9366</v>
      </c>
    </row>
    <row r="83" spans="16:53" ht="13.5">
      <c r="P83" s="24" t="s">
        <v>243</v>
      </c>
      <c r="Q83" s="25" t="s">
        <v>43</v>
      </c>
      <c r="R83" s="25" t="s">
        <v>244</v>
      </c>
      <c r="S83" s="25" t="s">
        <v>40</v>
      </c>
      <c r="T83" s="26" t="s">
        <v>227</v>
      </c>
      <c r="U83" s="26" t="s">
        <v>35</v>
      </c>
      <c r="V83" s="27" t="s">
        <v>160</v>
      </c>
      <c r="W83" s="27">
        <v>4</v>
      </c>
      <c r="X83" s="28">
        <v>79</v>
      </c>
      <c r="Y83" s="28">
        <v>2</v>
      </c>
      <c r="Z83" s="28">
        <v>5507</v>
      </c>
      <c r="AA83" s="22">
        <f t="shared" si="2"/>
        <v>2.7535</v>
      </c>
      <c r="AB83" s="29" t="s">
        <v>245</v>
      </c>
      <c r="AC83" s="28">
        <v>79</v>
      </c>
      <c r="AD83" s="30">
        <v>100</v>
      </c>
      <c r="AE83" s="28">
        <v>5507</v>
      </c>
      <c r="AF83" s="35">
        <v>100</v>
      </c>
      <c r="AG83" s="34">
        <v>476</v>
      </c>
      <c r="AH83" s="31">
        <v>86.44</v>
      </c>
      <c r="AI83" s="34">
        <v>602</v>
      </c>
      <c r="AJ83" s="36">
        <v>442</v>
      </c>
      <c r="AK83" s="34">
        <v>160</v>
      </c>
      <c r="AL83" s="32">
        <v>109.32</v>
      </c>
      <c r="AM83" s="32">
        <v>80.26</v>
      </c>
      <c r="AN83" s="32">
        <v>29.05</v>
      </c>
      <c r="AO83" s="30">
        <v>79.1</v>
      </c>
      <c r="AP83" s="30">
        <v>107.7</v>
      </c>
      <c r="AQ83" s="34">
        <v>5595</v>
      </c>
      <c r="AR83" s="28">
        <v>2025</v>
      </c>
      <c r="AS83" s="28">
        <v>7620</v>
      </c>
      <c r="AT83" s="33">
        <v>1600</v>
      </c>
      <c r="AU83" s="52">
        <f t="shared" si="3"/>
        <v>1729</v>
      </c>
      <c r="AV83" s="28">
        <v>442</v>
      </c>
      <c r="AW83" s="34">
        <v>5595</v>
      </c>
      <c r="AX83" s="28">
        <v>220</v>
      </c>
      <c r="AY83" s="28">
        <v>2785</v>
      </c>
      <c r="AZ83" s="28">
        <v>662</v>
      </c>
      <c r="BA83" s="28">
        <v>8380</v>
      </c>
    </row>
    <row r="84" spans="16:53" ht="13.5">
      <c r="P84" s="24" t="s">
        <v>246</v>
      </c>
      <c r="Q84" s="25" t="s">
        <v>188</v>
      </c>
      <c r="R84" s="25" t="s">
        <v>247</v>
      </c>
      <c r="S84" s="25" t="s">
        <v>40</v>
      </c>
      <c r="T84" s="26" t="s">
        <v>227</v>
      </c>
      <c r="U84" s="26" t="s">
        <v>35</v>
      </c>
      <c r="V84" s="27" t="s">
        <v>160</v>
      </c>
      <c r="W84" s="27">
        <v>4</v>
      </c>
      <c r="X84" s="28">
        <v>211</v>
      </c>
      <c r="Y84" s="28">
        <v>1</v>
      </c>
      <c r="Z84" s="28">
        <v>2960</v>
      </c>
      <c r="AA84" s="22">
        <f t="shared" si="2"/>
        <v>2.96</v>
      </c>
      <c r="AB84" s="29" t="s">
        <v>248</v>
      </c>
      <c r="AC84" s="28">
        <v>45</v>
      </c>
      <c r="AD84" s="30">
        <v>21.3</v>
      </c>
      <c r="AE84" s="28">
        <v>2960</v>
      </c>
      <c r="AF84" s="35">
        <v>100</v>
      </c>
      <c r="AG84" s="34">
        <v>476</v>
      </c>
      <c r="AH84" s="31">
        <v>160.81</v>
      </c>
      <c r="AI84" s="34">
        <v>532</v>
      </c>
      <c r="AJ84" s="36">
        <v>532</v>
      </c>
      <c r="AK84" s="34">
        <v>0</v>
      </c>
      <c r="AL84" s="32">
        <v>179.73</v>
      </c>
      <c r="AM84" s="32">
        <v>179.73</v>
      </c>
      <c r="AN84" s="32">
        <v>0</v>
      </c>
      <c r="AO84" s="30">
        <v>89.5</v>
      </c>
      <c r="AP84" s="30">
        <v>89.5</v>
      </c>
      <c r="AQ84" s="34">
        <v>2521</v>
      </c>
      <c r="AR84" s="28">
        <v>0</v>
      </c>
      <c r="AS84" s="28">
        <v>2521</v>
      </c>
      <c r="AT84" s="33">
        <v>2940</v>
      </c>
      <c r="AU84" s="52">
        <f t="shared" si="3"/>
        <v>3216</v>
      </c>
      <c r="AV84" s="28">
        <v>532</v>
      </c>
      <c r="AW84" s="34">
        <v>2521</v>
      </c>
      <c r="AX84" s="28">
        <v>176</v>
      </c>
      <c r="AY84" s="28">
        <v>834</v>
      </c>
      <c r="AZ84" s="28">
        <v>708</v>
      </c>
      <c r="BA84" s="28">
        <v>3355</v>
      </c>
    </row>
    <row r="85" spans="16:53" ht="13.5">
      <c r="P85" s="24" t="s">
        <v>249</v>
      </c>
      <c r="Q85" s="25" t="s">
        <v>250</v>
      </c>
      <c r="R85" s="25" t="s">
        <v>251</v>
      </c>
      <c r="S85" s="25" t="s">
        <v>45</v>
      </c>
      <c r="T85" s="26" t="s">
        <v>227</v>
      </c>
      <c r="U85" s="26" t="s">
        <v>35</v>
      </c>
      <c r="V85" s="27" t="s">
        <v>160</v>
      </c>
      <c r="W85" s="27">
        <v>4</v>
      </c>
      <c r="X85" s="28">
        <v>187</v>
      </c>
      <c r="Y85" s="28">
        <v>3</v>
      </c>
      <c r="Z85" s="28">
        <v>8185</v>
      </c>
      <c r="AA85" s="22">
        <f t="shared" si="2"/>
        <v>2.7283333333333335</v>
      </c>
      <c r="AB85" s="29" t="s">
        <v>252</v>
      </c>
      <c r="AC85" s="28">
        <v>159</v>
      </c>
      <c r="AD85" s="30">
        <v>85</v>
      </c>
      <c r="AE85" s="28">
        <v>8185</v>
      </c>
      <c r="AF85" s="35">
        <v>100</v>
      </c>
      <c r="AG85" s="34">
        <v>644</v>
      </c>
      <c r="AH85" s="31">
        <v>78.68</v>
      </c>
      <c r="AI85" s="34">
        <v>5814</v>
      </c>
      <c r="AJ85" s="36">
        <v>5619</v>
      </c>
      <c r="AK85" s="34">
        <v>195</v>
      </c>
      <c r="AL85" s="32">
        <v>710.32</v>
      </c>
      <c r="AM85" s="32">
        <v>686.5</v>
      </c>
      <c r="AN85" s="32">
        <v>23.82</v>
      </c>
      <c r="AO85" s="30">
        <v>11.1</v>
      </c>
      <c r="AP85" s="30">
        <v>11.5</v>
      </c>
      <c r="AQ85" s="34">
        <v>30048</v>
      </c>
      <c r="AR85" s="28">
        <v>1043</v>
      </c>
      <c r="AS85" s="28">
        <v>31091</v>
      </c>
      <c r="AT85" s="33">
        <v>1500</v>
      </c>
      <c r="AU85" s="52">
        <f t="shared" si="3"/>
        <v>1574</v>
      </c>
      <c r="AV85" s="28">
        <v>5619</v>
      </c>
      <c r="AW85" s="34">
        <v>30048</v>
      </c>
      <c r="AX85" s="28">
        <v>195</v>
      </c>
      <c r="AY85" s="28">
        <v>1043</v>
      </c>
      <c r="AZ85" s="28">
        <v>5814</v>
      </c>
      <c r="BA85" s="28">
        <v>31091</v>
      </c>
    </row>
    <row r="86" spans="16:53" ht="13.5">
      <c r="P86" s="24" t="s">
        <v>253</v>
      </c>
      <c r="Q86" s="25" t="s">
        <v>254</v>
      </c>
      <c r="R86" s="25" t="s">
        <v>255</v>
      </c>
      <c r="S86" s="25" t="s">
        <v>45</v>
      </c>
      <c r="T86" s="26" t="s">
        <v>227</v>
      </c>
      <c r="U86" s="26" t="s">
        <v>35</v>
      </c>
      <c r="V86" s="27" t="s">
        <v>160</v>
      </c>
      <c r="W86" s="27">
        <v>4</v>
      </c>
      <c r="X86" s="28">
        <v>495</v>
      </c>
      <c r="Y86" s="28">
        <v>6</v>
      </c>
      <c r="Z86" s="28">
        <v>26984</v>
      </c>
      <c r="AA86" s="22">
        <f t="shared" si="2"/>
        <v>4.497333333333333</v>
      </c>
      <c r="AB86" s="29" t="s">
        <v>256</v>
      </c>
      <c r="AC86" s="28">
        <v>320</v>
      </c>
      <c r="AD86" s="30">
        <v>64.6</v>
      </c>
      <c r="AE86" s="28">
        <v>26984</v>
      </c>
      <c r="AF86" s="35">
        <v>100</v>
      </c>
      <c r="AG86" s="34">
        <v>4186</v>
      </c>
      <c r="AH86" s="31">
        <v>155.13</v>
      </c>
      <c r="AI86" s="34">
        <v>13570</v>
      </c>
      <c r="AJ86" s="36">
        <v>12397</v>
      </c>
      <c r="AK86" s="34">
        <v>1173</v>
      </c>
      <c r="AL86" s="32">
        <v>502.89</v>
      </c>
      <c r="AM86" s="32">
        <v>459.42</v>
      </c>
      <c r="AN86" s="32">
        <v>43.47</v>
      </c>
      <c r="AO86" s="30">
        <v>30.8</v>
      </c>
      <c r="AP86" s="30">
        <v>33.8</v>
      </c>
      <c r="AQ86" s="34">
        <v>25044</v>
      </c>
      <c r="AR86" s="28">
        <v>2370</v>
      </c>
      <c r="AS86" s="28">
        <v>27414</v>
      </c>
      <c r="AT86" s="33">
        <v>3990</v>
      </c>
      <c r="AU86" s="52">
        <f t="shared" si="3"/>
        <v>3103</v>
      </c>
      <c r="AV86" s="28">
        <v>12397</v>
      </c>
      <c r="AW86" s="34">
        <v>25044</v>
      </c>
      <c r="AX86" s="28">
        <v>1173</v>
      </c>
      <c r="AY86" s="28">
        <v>2370</v>
      </c>
      <c r="AZ86" s="28">
        <v>13570</v>
      </c>
      <c r="BA86" s="28">
        <v>27414</v>
      </c>
    </row>
    <row r="87" spans="16:53" ht="13.5">
      <c r="P87" s="24" t="s">
        <v>257</v>
      </c>
      <c r="Q87" s="25" t="s">
        <v>114</v>
      </c>
      <c r="R87" s="25" t="s">
        <v>258</v>
      </c>
      <c r="S87" s="25" t="s">
        <v>45</v>
      </c>
      <c r="T87" s="26" t="s">
        <v>227</v>
      </c>
      <c r="U87" s="26" t="s">
        <v>35</v>
      </c>
      <c r="V87" s="27" t="s">
        <v>160</v>
      </c>
      <c r="W87" s="27">
        <v>4</v>
      </c>
      <c r="X87" s="28">
        <v>448</v>
      </c>
      <c r="Y87" s="28">
        <v>7</v>
      </c>
      <c r="Z87" s="28">
        <v>21573</v>
      </c>
      <c r="AA87" s="22">
        <f t="shared" si="2"/>
        <v>3.081857142857143</v>
      </c>
      <c r="AB87" s="29" t="s">
        <v>259</v>
      </c>
      <c r="AC87" s="28">
        <v>436</v>
      </c>
      <c r="AD87" s="30">
        <v>97.3</v>
      </c>
      <c r="AE87" s="28">
        <v>21573</v>
      </c>
      <c r="AF87" s="35">
        <v>100</v>
      </c>
      <c r="AG87" s="34">
        <v>4006</v>
      </c>
      <c r="AH87" s="31">
        <v>185.7</v>
      </c>
      <c r="AI87" s="34">
        <v>3840</v>
      </c>
      <c r="AJ87" s="36">
        <v>3043</v>
      </c>
      <c r="AK87" s="34">
        <v>797</v>
      </c>
      <c r="AL87" s="32">
        <v>178</v>
      </c>
      <c r="AM87" s="32">
        <v>141.06</v>
      </c>
      <c r="AN87" s="32">
        <v>36.94</v>
      </c>
      <c r="AO87" s="30">
        <v>104.3</v>
      </c>
      <c r="AP87" s="30">
        <v>131.6</v>
      </c>
      <c r="AQ87" s="34">
        <v>6792</v>
      </c>
      <c r="AR87" s="28">
        <v>1779</v>
      </c>
      <c r="AS87" s="28">
        <v>8571</v>
      </c>
      <c r="AT87" s="33">
        <v>3670</v>
      </c>
      <c r="AU87" s="52">
        <f t="shared" si="3"/>
        <v>3714</v>
      </c>
      <c r="AV87" s="28">
        <v>3043</v>
      </c>
      <c r="AW87" s="34">
        <v>6792</v>
      </c>
      <c r="AX87" s="28">
        <v>797</v>
      </c>
      <c r="AY87" s="28">
        <v>1779</v>
      </c>
      <c r="AZ87" s="28">
        <v>3840</v>
      </c>
      <c r="BA87" s="28">
        <v>8571</v>
      </c>
    </row>
    <row r="88" spans="16:53" ht="13.5">
      <c r="P88" s="24" t="s">
        <v>260</v>
      </c>
      <c r="Q88" s="25" t="s">
        <v>191</v>
      </c>
      <c r="R88" s="25" t="s">
        <v>261</v>
      </c>
      <c r="S88" s="25" t="s">
        <v>40</v>
      </c>
      <c r="T88" s="26" t="s">
        <v>227</v>
      </c>
      <c r="U88" s="26" t="s">
        <v>35</v>
      </c>
      <c r="V88" s="27" t="s">
        <v>160</v>
      </c>
      <c r="W88" s="27">
        <v>4</v>
      </c>
      <c r="X88" s="28">
        <v>335</v>
      </c>
      <c r="Y88" s="28">
        <v>7</v>
      </c>
      <c r="Z88" s="28">
        <v>29850</v>
      </c>
      <c r="AA88" s="22">
        <f t="shared" si="2"/>
        <v>4.264285714285714</v>
      </c>
      <c r="AB88" s="29" t="s">
        <v>262</v>
      </c>
      <c r="AC88" s="28">
        <v>335</v>
      </c>
      <c r="AD88" s="30">
        <v>100</v>
      </c>
      <c r="AE88" s="28">
        <v>29850</v>
      </c>
      <c r="AF88" s="35">
        <v>100</v>
      </c>
      <c r="AG88" s="34">
        <v>4201</v>
      </c>
      <c r="AH88" s="31">
        <v>140.74</v>
      </c>
      <c r="AI88" s="34">
        <v>6960</v>
      </c>
      <c r="AJ88" s="36">
        <v>5114</v>
      </c>
      <c r="AK88" s="34">
        <v>1846</v>
      </c>
      <c r="AL88" s="32">
        <v>233.17</v>
      </c>
      <c r="AM88" s="32">
        <v>171.32</v>
      </c>
      <c r="AN88" s="32">
        <v>61.84</v>
      </c>
      <c r="AO88" s="30">
        <v>60.4</v>
      </c>
      <c r="AP88" s="30">
        <v>82.1</v>
      </c>
      <c r="AQ88" s="34">
        <v>15266</v>
      </c>
      <c r="AR88" s="28">
        <v>5510</v>
      </c>
      <c r="AS88" s="28">
        <v>20776</v>
      </c>
      <c r="AT88" s="33">
        <v>3675</v>
      </c>
      <c r="AU88" s="52">
        <f t="shared" si="3"/>
        <v>2815</v>
      </c>
      <c r="AV88" s="28">
        <v>5114</v>
      </c>
      <c r="AW88" s="34">
        <v>15266</v>
      </c>
      <c r="AX88" s="28">
        <v>1846</v>
      </c>
      <c r="AY88" s="28">
        <v>5510</v>
      </c>
      <c r="AZ88" s="28">
        <v>6960</v>
      </c>
      <c r="BA88" s="28">
        <v>20776</v>
      </c>
    </row>
    <row r="89" spans="16:53" ht="13.5">
      <c r="P89" s="24" t="s">
        <v>263</v>
      </c>
      <c r="Q89" s="25" t="s">
        <v>118</v>
      </c>
      <c r="R89" s="25" t="s">
        <v>264</v>
      </c>
      <c r="S89" s="25" t="s">
        <v>40</v>
      </c>
      <c r="T89" s="26" t="s">
        <v>227</v>
      </c>
      <c r="U89" s="26" t="s">
        <v>35</v>
      </c>
      <c r="V89" s="27" t="s">
        <v>160</v>
      </c>
      <c r="W89" s="27">
        <v>4</v>
      </c>
      <c r="X89" s="28">
        <v>27</v>
      </c>
      <c r="Y89" s="28">
        <v>1</v>
      </c>
      <c r="Z89" s="28">
        <v>2700</v>
      </c>
      <c r="AA89" s="22">
        <f t="shared" si="2"/>
        <v>2.7</v>
      </c>
      <c r="AB89" s="29" t="s">
        <v>90</v>
      </c>
      <c r="AC89" s="28">
        <v>27</v>
      </c>
      <c r="AD89" s="30">
        <v>100</v>
      </c>
      <c r="AE89" s="28">
        <v>2700</v>
      </c>
      <c r="AF89" s="35">
        <v>100</v>
      </c>
      <c r="AG89" s="34">
        <v>270</v>
      </c>
      <c r="AH89" s="31">
        <v>100</v>
      </c>
      <c r="AI89" s="34">
        <v>379</v>
      </c>
      <c r="AJ89" s="36">
        <v>309</v>
      </c>
      <c r="AK89" s="34">
        <v>70</v>
      </c>
      <c r="AL89" s="32">
        <v>140.37</v>
      </c>
      <c r="AM89" s="32">
        <v>114.44</v>
      </c>
      <c r="AN89" s="32">
        <v>25.93</v>
      </c>
      <c r="AO89" s="30">
        <v>71.2</v>
      </c>
      <c r="AP89" s="30">
        <v>87.4</v>
      </c>
      <c r="AQ89" s="34">
        <v>11444</v>
      </c>
      <c r="AR89" s="28">
        <v>2593</v>
      </c>
      <c r="AS89" s="28">
        <v>14037</v>
      </c>
      <c r="AT89" s="33">
        <v>3900</v>
      </c>
      <c r="AU89" s="52">
        <f t="shared" si="3"/>
        <v>2000</v>
      </c>
      <c r="AV89" s="28">
        <v>309</v>
      </c>
      <c r="AW89" s="34">
        <v>11444</v>
      </c>
      <c r="AX89" s="28">
        <v>140</v>
      </c>
      <c r="AY89" s="28">
        <v>5185</v>
      </c>
      <c r="AZ89" s="28">
        <v>449</v>
      </c>
      <c r="BA89" s="28">
        <v>16630</v>
      </c>
    </row>
    <row r="90" spans="16:53" ht="13.5">
      <c r="P90" s="24" t="s">
        <v>265</v>
      </c>
      <c r="Q90" s="25" t="s">
        <v>118</v>
      </c>
      <c r="R90" s="25" t="s">
        <v>266</v>
      </c>
      <c r="S90" s="25" t="s">
        <v>40</v>
      </c>
      <c r="T90" s="26" t="s">
        <v>227</v>
      </c>
      <c r="U90" s="26" t="s">
        <v>35</v>
      </c>
      <c r="V90" s="27" t="s">
        <v>160</v>
      </c>
      <c r="W90" s="27">
        <v>4</v>
      </c>
      <c r="X90" s="28">
        <v>323</v>
      </c>
      <c r="Y90" s="28">
        <v>4</v>
      </c>
      <c r="Z90" s="28">
        <v>13573</v>
      </c>
      <c r="AA90" s="22">
        <f t="shared" si="2"/>
        <v>3.39325</v>
      </c>
      <c r="AB90" s="29" t="s">
        <v>267</v>
      </c>
      <c r="AC90" s="28">
        <v>124</v>
      </c>
      <c r="AD90" s="30">
        <v>38.4</v>
      </c>
      <c r="AE90" s="28">
        <v>13573</v>
      </c>
      <c r="AF90" s="35">
        <v>100</v>
      </c>
      <c r="AG90" s="34">
        <v>887</v>
      </c>
      <c r="AH90" s="31">
        <v>65.35</v>
      </c>
      <c r="AI90" s="34">
        <v>1189</v>
      </c>
      <c r="AJ90" s="36">
        <v>983</v>
      </c>
      <c r="AK90" s="34">
        <v>206</v>
      </c>
      <c r="AL90" s="32">
        <v>87.6</v>
      </c>
      <c r="AM90" s="32">
        <v>72.42</v>
      </c>
      <c r="AN90" s="32">
        <v>15.18</v>
      </c>
      <c r="AO90" s="30">
        <v>74.6</v>
      </c>
      <c r="AP90" s="30">
        <v>90.2</v>
      </c>
      <c r="AQ90" s="34">
        <v>3043</v>
      </c>
      <c r="AR90" s="28">
        <v>638</v>
      </c>
      <c r="AS90" s="28">
        <v>3681</v>
      </c>
      <c r="AT90" s="33">
        <v>5292</v>
      </c>
      <c r="AU90" s="52">
        <f t="shared" si="3"/>
        <v>1307</v>
      </c>
      <c r="AV90" s="28">
        <v>983</v>
      </c>
      <c r="AW90" s="34">
        <v>3043</v>
      </c>
      <c r="AX90" s="28">
        <v>206</v>
      </c>
      <c r="AY90" s="28">
        <v>638</v>
      </c>
      <c r="AZ90" s="28">
        <v>1189</v>
      </c>
      <c r="BA90" s="28">
        <v>3681</v>
      </c>
    </row>
    <row r="91" spans="16:53" ht="13.5">
      <c r="P91" s="24" t="s">
        <v>207</v>
      </c>
      <c r="Q91" s="25" t="s">
        <v>142</v>
      </c>
      <c r="R91" s="25" t="s">
        <v>208</v>
      </c>
      <c r="S91" s="25" t="s">
        <v>40</v>
      </c>
      <c r="T91" s="26" t="s">
        <v>227</v>
      </c>
      <c r="U91" s="26" t="s">
        <v>35</v>
      </c>
      <c r="V91" s="27" t="s">
        <v>160</v>
      </c>
      <c r="W91" s="27">
        <v>4</v>
      </c>
      <c r="X91" s="28">
        <v>80</v>
      </c>
      <c r="Y91" s="28">
        <v>1</v>
      </c>
      <c r="Z91" s="28">
        <v>3196</v>
      </c>
      <c r="AA91" s="22">
        <f t="shared" si="2"/>
        <v>3.196</v>
      </c>
      <c r="AB91" s="29" t="s">
        <v>268</v>
      </c>
      <c r="AC91" s="28">
        <v>44</v>
      </c>
      <c r="AD91" s="30">
        <v>55</v>
      </c>
      <c r="AE91" s="28">
        <v>3196</v>
      </c>
      <c r="AF91" s="35">
        <v>100</v>
      </c>
      <c r="AG91" s="34">
        <v>505</v>
      </c>
      <c r="AH91" s="31">
        <v>158.01</v>
      </c>
      <c r="AI91" s="34">
        <v>1428</v>
      </c>
      <c r="AJ91" s="36">
        <v>972</v>
      </c>
      <c r="AK91" s="34">
        <v>456</v>
      </c>
      <c r="AL91" s="32">
        <v>446.81</v>
      </c>
      <c r="AM91" s="32">
        <v>304.13</v>
      </c>
      <c r="AN91" s="32">
        <v>142.68</v>
      </c>
      <c r="AO91" s="30">
        <v>35.4</v>
      </c>
      <c r="AP91" s="30">
        <v>52</v>
      </c>
      <c r="AQ91" s="34">
        <v>12150</v>
      </c>
      <c r="AR91" s="28">
        <v>5700</v>
      </c>
      <c r="AS91" s="28">
        <v>17850</v>
      </c>
      <c r="AT91" s="33">
        <v>3150</v>
      </c>
      <c r="AU91" s="52">
        <f t="shared" si="3"/>
        <v>3160</v>
      </c>
      <c r="AV91" s="28">
        <v>972</v>
      </c>
      <c r="AW91" s="34">
        <v>12150</v>
      </c>
      <c r="AX91" s="28">
        <v>456</v>
      </c>
      <c r="AY91" s="28">
        <v>5700</v>
      </c>
      <c r="AZ91" s="28">
        <v>1428</v>
      </c>
      <c r="BA91" s="28">
        <v>17850</v>
      </c>
    </row>
    <row r="92" spans="16:53" ht="13.5">
      <c r="P92" s="24" t="s">
        <v>269</v>
      </c>
      <c r="Q92" s="25" t="s">
        <v>78</v>
      </c>
      <c r="R92" s="25" t="s">
        <v>270</v>
      </c>
      <c r="S92" s="25" t="s">
        <v>45</v>
      </c>
      <c r="T92" s="26" t="s">
        <v>227</v>
      </c>
      <c r="U92" s="26" t="s">
        <v>35</v>
      </c>
      <c r="V92" s="27" t="s">
        <v>160</v>
      </c>
      <c r="W92" s="27">
        <v>4</v>
      </c>
      <c r="X92" s="28">
        <v>1487</v>
      </c>
      <c r="Y92" s="28">
        <v>1</v>
      </c>
      <c r="Z92" s="28">
        <v>3584</v>
      </c>
      <c r="AA92" s="22">
        <f t="shared" si="2"/>
        <v>3.584</v>
      </c>
      <c r="AB92" s="29" t="s">
        <v>271</v>
      </c>
      <c r="AC92" s="28">
        <v>185</v>
      </c>
      <c r="AD92" s="30">
        <v>12.4</v>
      </c>
      <c r="AE92" s="28">
        <v>3584</v>
      </c>
      <c r="AF92" s="35">
        <v>100</v>
      </c>
      <c r="AG92" s="34">
        <v>641</v>
      </c>
      <c r="AH92" s="31">
        <v>178.85</v>
      </c>
      <c r="AI92" s="34">
        <v>785</v>
      </c>
      <c r="AJ92" s="36">
        <v>785</v>
      </c>
      <c r="AK92" s="34">
        <v>0</v>
      </c>
      <c r="AL92" s="32">
        <v>219.03</v>
      </c>
      <c r="AM92" s="32">
        <v>219.03</v>
      </c>
      <c r="AN92" s="32">
        <v>0</v>
      </c>
      <c r="AO92" s="30">
        <v>81.7</v>
      </c>
      <c r="AP92" s="30">
        <v>81.7</v>
      </c>
      <c r="AQ92" s="34">
        <v>528</v>
      </c>
      <c r="AR92" s="28">
        <v>0</v>
      </c>
      <c r="AS92" s="28">
        <v>528</v>
      </c>
      <c r="AT92" s="33">
        <v>3465</v>
      </c>
      <c r="AU92" s="52">
        <f t="shared" si="3"/>
        <v>3577</v>
      </c>
      <c r="AV92" s="28">
        <v>785</v>
      </c>
      <c r="AW92" s="34">
        <v>528</v>
      </c>
      <c r="AX92" s="28">
        <v>0</v>
      </c>
      <c r="AY92" s="28">
        <v>0</v>
      </c>
      <c r="AZ92" s="28">
        <v>785</v>
      </c>
      <c r="BA92" s="28">
        <v>528</v>
      </c>
    </row>
    <row r="93" spans="16:53" ht="13.5">
      <c r="P93" s="24" t="s">
        <v>128</v>
      </c>
      <c r="Q93" s="25" t="s">
        <v>78</v>
      </c>
      <c r="R93" s="25" t="s">
        <v>129</v>
      </c>
      <c r="S93" s="25" t="s">
        <v>40</v>
      </c>
      <c r="T93" s="26" t="s">
        <v>227</v>
      </c>
      <c r="U93" s="26" t="s">
        <v>35</v>
      </c>
      <c r="V93" s="27" t="s">
        <v>160</v>
      </c>
      <c r="W93" s="27">
        <v>4</v>
      </c>
      <c r="X93" s="28">
        <v>93</v>
      </c>
      <c r="Y93" s="28">
        <v>1</v>
      </c>
      <c r="Z93" s="28">
        <v>4433</v>
      </c>
      <c r="AA93" s="22">
        <f t="shared" si="2"/>
        <v>4.433</v>
      </c>
      <c r="AB93" s="29" t="s">
        <v>272</v>
      </c>
      <c r="AC93" s="28">
        <v>93</v>
      </c>
      <c r="AD93" s="30">
        <v>100</v>
      </c>
      <c r="AE93" s="28">
        <v>4433</v>
      </c>
      <c r="AF93" s="35">
        <v>100</v>
      </c>
      <c r="AG93" s="34">
        <v>683</v>
      </c>
      <c r="AH93" s="31">
        <v>154.07</v>
      </c>
      <c r="AI93" s="34">
        <v>2004</v>
      </c>
      <c r="AJ93" s="36">
        <v>1593</v>
      </c>
      <c r="AK93" s="34">
        <v>411</v>
      </c>
      <c r="AL93" s="32">
        <v>452.06</v>
      </c>
      <c r="AM93" s="32">
        <v>359.35</v>
      </c>
      <c r="AN93" s="32">
        <v>92.71</v>
      </c>
      <c r="AO93" s="30">
        <v>34.1</v>
      </c>
      <c r="AP93" s="30">
        <v>42.9</v>
      </c>
      <c r="AQ93" s="34">
        <v>17129</v>
      </c>
      <c r="AR93" s="28">
        <v>4419</v>
      </c>
      <c r="AS93" s="28">
        <v>21548</v>
      </c>
      <c r="AT93" s="33">
        <v>2940</v>
      </c>
      <c r="AU93" s="52">
        <f t="shared" si="3"/>
        <v>3081</v>
      </c>
      <c r="AV93" s="28">
        <v>1832</v>
      </c>
      <c r="AW93" s="34">
        <v>19699</v>
      </c>
      <c r="AX93" s="28">
        <v>615</v>
      </c>
      <c r="AY93" s="28">
        <v>6613</v>
      </c>
      <c r="AZ93" s="28">
        <v>2447</v>
      </c>
      <c r="BA93" s="28">
        <v>26312</v>
      </c>
    </row>
    <row r="94" spans="16:53" ht="13.5">
      <c r="P94" s="24" t="s">
        <v>273</v>
      </c>
      <c r="Q94" s="25" t="s">
        <v>78</v>
      </c>
      <c r="R94" s="25" t="s">
        <v>274</v>
      </c>
      <c r="S94" s="25" t="s">
        <v>40</v>
      </c>
      <c r="T94" s="26" t="s">
        <v>227</v>
      </c>
      <c r="U94" s="26" t="s">
        <v>35</v>
      </c>
      <c r="V94" s="27" t="s">
        <v>160</v>
      </c>
      <c r="W94" s="27">
        <v>4</v>
      </c>
      <c r="X94" s="28">
        <v>107</v>
      </c>
      <c r="Y94" s="28">
        <v>3</v>
      </c>
      <c r="Z94" s="28">
        <v>8454</v>
      </c>
      <c r="AA94" s="22">
        <f t="shared" si="2"/>
        <v>2.818</v>
      </c>
      <c r="AB94" s="29" t="s">
        <v>275</v>
      </c>
      <c r="AC94" s="28">
        <v>107</v>
      </c>
      <c r="AD94" s="30">
        <v>100</v>
      </c>
      <c r="AE94" s="28">
        <v>8454</v>
      </c>
      <c r="AF94" s="35">
        <v>100</v>
      </c>
      <c r="AG94" s="34">
        <v>1099</v>
      </c>
      <c r="AH94" s="31">
        <v>130</v>
      </c>
      <c r="AI94" s="34">
        <v>2895</v>
      </c>
      <c r="AJ94" s="36">
        <v>2338</v>
      </c>
      <c r="AK94" s="34">
        <v>557</v>
      </c>
      <c r="AL94" s="32">
        <v>342.44</v>
      </c>
      <c r="AM94" s="32">
        <v>276.56</v>
      </c>
      <c r="AN94" s="32">
        <v>65.89</v>
      </c>
      <c r="AO94" s="30">
        <v>38</v>
      </c>
      <c r="AP94" s="30">
        <v>47</v>
      </c>
      <c r="AQ94" s="34">
        <v>21850</v>
      </c>
      <c r="AR94" s="28">
        <v>5206</v>
      </c>
      <c r="AS94" s="28">
        <v>27056</v>
      </c>
      <c r="AT94" s="33">
        <v>3150</v>
      </c>
      <c r="AU94" s="52">
        <f t="shared" si="3"/>
        <v>2600</v>
      </c>
      <c r="AV94" s="28">
        <v>2338</v>
      </c>
      <c r="AW94" s="34">
        <v>21850</v>
      </c>
      <c r="AX94" s="28">
        <v>557</v>
      </c>
      <c r="AY94" s="28">
        <v>5206</v>
      </c>
      <c r="AZ94" s="28">
        <v>2895</v>
      </c>
      <c r="BA94" s="28">
        <v>27056</v>
      </c>
    </row>
    <row r="95" spans="16:53" ht="13.5">
      <c r="P95" s="54" t="s">
        <v>85</v>
      </c>
      <c r="Q95" s="55" t="s">
        <v>86</v>
      </c>
      <c r="R95" s="85">
        <f>COUNTA(R78:R94)</f>
        <v>17</v>
      </c>
      <c r="S95" s="85"/>
      <c r="T95" s="86" t="str">
        <f>CONCATENATE(T94," 計")</f>
        <v>c4 計</v>
      </c>
      <c r="U95" s="56"/>
      <c r="V95" s="56"/>
      <c r="W95" s="56"/>
      <c r="X95" s="52">
        <f>SUM(X78:X94)</f>
        <v>12420</v>
      </c>
      <c r="Y95" s="52">
        <f>SUM(Y78:Y94)</f>
        <v>90</v>
      </c>
      <c r="Z95" s="52">
        <f>SUM(Z78:Z94)</f>
        <v>353418</v>
      </c>
      <c r="AA95" s="22">
        <f t="shared" si="2"/>
        <v>3.9268666666666667</v>
      </c>
      <c r="AB95" s="56"/>
      <c r="AC95" s="52">
        <f>SUM(AC78:AC94)</f>
        <v>4454</v>
      </c>
      <c r="AD95" s="57">
        <f>AC95/X95*100</f>
        <v>35.86151368760064</v>
      </c>
      <c r="AE95" s="52">
        <f>SUM(AE78:AE94)</f>
        <v>353418</v>
      </c>
      <c r="AF95" s="58">
        <f>Z95/AE95*100</f>
        <v>100</v>
      </c>
      <c r="AG95" s="52">
        <f>SUM(AG78:AG94)</f>
        <v>47445</v>
      </c>
      <c r="AH95" s="59">
        <f>ROUND(AG95*1000/Z95,2)</f>
        <v>134.25</v>
      </c>
      <c r="AI95" s="52">
        <f>SUM(AI78:AI94)</f>
        <v>67821</v>
      </c>
      <c r="AJ95" s="52">
        <f>SUM(AJ78:AJ94)</f>
        <v>59063</v>
      </c>
      <c r="AK95" s="52">
        <f>SUM(AK78:AK94)</f>
        <v>8758</v>
      </c>
      <c r="AL95" s="60">
        <f>ROUND(AI95*1000/$Z95,2)</f>
        <v>191.9</v>
      </c>
      <c r="AM95" s="60">
        <f>ROUND(AJ95*1000/$Z95,2)</f>
        <v>167.12</v>
      </c>
      <c r="AN95" s="60">
        <f>ROUND(AK95*1000/$Z95,2)</f>
        <v>24.78</v>
      </c>
      <c r="AO95" s="61">
        <f>AG95/AI95*100</f>
        <v>69.9562082540806</v>
      </c>
      <c r="AP95" s="58">
        <f>AG95/AJ95*100</f>
        <v>80.32947869224387</v>
      </c>
      <c r="AQ95" s="62">
        <f>AJ95*1000/$X95</f>
        <v>4755.475040257649</v>
      </c>
      <c r="AR95" s="62">
        <f>AK95*1000/$X95</f>
        <v>705.1529790660226</v>
      </c>
      <c r="AS95" s="62">
        <f>AI95*1000/$X95</f>
        <v>5460.628019323672</v>
      </c>
      <c r="AT95" s="52">
        <f>AVERAGE(AT78:AT94)</f>
        <v>3559</v>
      </c>
      <c r="AU95" s="52">
        <f t="shared" si="3"/>
        <v>2685</v>
      </c>
      <c r="AV95" s="52">
        <f>AVERAGE(AV78:AV94)</f>
        <v>3620.235294117647</v>
      </c>
      <c r="AW95" s="52">
        <f>AV95*1000/$X95</f>
        <v>291.48432319787815</v>
      </c>
      <c r="AX95" s="63">
        <f>SUM(AX78:AX94)</f>
        <v>9268</v>
      </c>
      <c r="AY95" s="52">
        <f>AX95*1000/$X95</f>
        <v>746.2157809983897</v>
      </c>
      <c r="AZ95" s="52">
        <f>SUM(AZ78:AZ94)</f>
        <v>70812</v>
      </c>
      <c r="BA95" s="52">
        <f>AZ95*1000/$X95</f>
        <v>5701.449275362319</v>
      </c>
    </row>
    <row r="96" spans="16:53" ht="13.5">
      <c r="P96" s="24" t="s">
        <v>276</v>
      </c>
      <c r="Q96" s="25" t="s">
        <v>31</v>
      </c>
      <c r="R96" s="25" t="s">
        <v>277</v>
      </c>
      <c r="S96" s="25" t="s">
        <v>40</v>
      </c>
      <c r="T96" s="26" t="s">
        <v>278</v>
      </c>
      <c r="U96" s="26" t="s">
        <v>35</v>
      </c>
      <c r="V96" s="27" t="s">
        <v>279</v>
      </c>
      <c r="W96" s="27">
        <v>3</v>
      </c>
      <c r="X96" s="28">
        <v>1035</v>
      </c>
      <c r="Y96" s="28">
        <v>34787</v>
      </c>
      <c r="Z96" s="28">
        <v>63080</v>
      </c>
      <c r="AA96" s="22">
        <f t="shared" si="2"/>
        <v>0.0018133210682151379</v>
      </c>
      <c r="AB96" s="29" t="s">
        <v>280</v>
      </c>
      <c r="AC96" s="28">
        <v>1022</v>
      </c>
      <c r="AD96" s="30">
        <v>98.7</v>
      </c>
      <c r="AE96" s="28">
        <v>63080</v>
      </c>
      <c r="AF96" s="30">
        <v>100</v>
      </c>
      <c r="AG96" s="28">
        <v>10026</v>
      </c>
      <c r="AH96" s="31">
        <v>158.94</v>
      </c>
      <c r="AI96" s="28">
        <v>20366</v>
      </c>
      <c r="AJ96" s="28">
        <v>15704</v>
      </c>
      <c r="AK96" s="28">
        <v>4662</v>
      </c>
      <c r="AL96" s="32">
        <v>322.86</v>
      </c>
      <c r="AM96" s="32">
        <v>248.95</v>
      </c>
      <c r="AN96" s="32">
        <v>73.91</v>
      </c>
      <c r="AO96" s="30">
        <v>49.2</v>
      </c>
      <c r="AP96" s="30">
        <v>63.8</v>
      </c>
      <c r="AQ96" s="28">
        <v>15173</v>
      </c>
      <c r="AR96" s="28">
        <v>4504</v>
      </c>
      <c r="AS96" s="28">
        <v>19677</v>
      </c>
      <c r="AT96" s="33">
        <v>2835</v>
      </c>
      <c r="AU96" s="52">
        <f t="shared" si="3"/>
        <v>3179</v>
      </c>
      <c r="AV96" s="28">
        <v>19735</v>
      </c>
      <c r="AW96" s="34">
        <v>19068</v>
      </c>
      <c r="AX96" s="28">
        <v>4662</v>
      </c>
      <c r="AY96" s="28">
        <v>4504</v>
      </c>
      <c r="AZ96" s="28">
        <v>24397</v>
      </c>
      <c r="BA96" s="28">
        <v>23572</v>
      </c>
    </row>
    <row r="97" spans="16:53" ht="13.5">
      <c r="P97" s="24" t="s">
        <v>281</v>
      </c>
      <c r="Q97" s="25" t="s">
        <v>31</v>
      </c>
      <c r="R97" s="25" t="s">
        <v>282</v>
      </c>
      <c r="S97" s="25" t="s">
        <v>40</v>
      </c>
      <c r="T97" s="26" t="s">
        <v>278</v>
      </c>
      <c r="U97" s="26" t="s">
        <v>35</v>
      </c>
      <c r="V97" s="27" t="s">
        <v>279</v>
      </c>
      <c r="W97" s="27">
        <v>3</v>
      </c>
      <c r="X97" s="28">
        <v>2603</v>
      </c>
      <c r="Y97" s="28">
        <v>50</v>
      </c>
      <c r="Z97" s="28">
        <v>110814</v>
      </c>
      <c r="AA97" s="22">
        <f t="shared" si="2"/>
        <v>2.2162800000000002</v>
      </c>
      <c r="AB97" s="29" t="s">
        <v>283</v>
      </c>
      <c r="AC97" s="28">
        <v>2603</v>
      </c>
      <c r="AD97" s="30">
        <v>100</v>
      </c>
      <c r="AE97" s="28">
        <v>110814</v>
      </c>
      <c r="AF97" s="30">
        <v>100</v>
      </c>
      <c r="AG97" s="28">
        <v>14388</v>
      </c>
      <c r="AH97" s="31">
        <v>129.84</v>
      </c>
      <c r="AI97" s="28">
        <v>42492</v>
      </c>
      <c r="AJ97" s="28">
        <v>23332</v>
      </c>
      <c r="AK97" s="28">
        <v>19160</v>
      </c>
      <c r="AL97" s="32">
        <v>383.45</v>
      </c>
      <c r="AM97" s="32">
        <v>210.55</v>
      </c>
      <c r="AN97" s="32">
        <v>172.9</v>
      </c>
      <c r="AO97" s="30">
        <v>33.9</v>
      </c>
      <c r="AP97" s="30">
        <v>61.7</v>
      </c>
      <c r="AQ97" s="28">
        <v>8964</v>
      </c>
      <c r="AR97" s="28">
        <v>7361</v>
      </c>
      <c r="AS97" s="28">
        <v>16324</v>
      </c>
      <c r="AT97" s="33">
        <v>2710</v>
      </c>
      <c r="AU97" s="52">
        <f t="shared" si="3"/>
        <v>2597</v>
      </c>
      <c r="AV97" s="28">
        <v>23815</v>
      </c>
      <c r="AW97" s="34">
        <v>9149</v>
      </c>
      <c r="AX97" s="28">
        <v>19160</v>
      </c>
      <c r="AY97" s="28">
        <v>7361</v>
      </c>
      <c r="AZ97" s="28">
        <v>42975</v>
      </c>
      <c r="BA97" s="28">
        <v>16510</v>
      </c>
    </row>
    <row r="98" spans="16:53" ht="13.5">
      <c r="P98" s="24" t="s">
        <v>284</v>
      </c>
      <c r="Q98" s="25" t="s">
        <v>31</v>
      </c>
      <c r="R98" s="25" t="s">
        <v>285</v>
      </c>
      <c r="S98" s="25" t="s">
        <v>40</v>
      </c>
      <c r="T98" s="26" t="s">
        <v>278</v>
      </c>
      <c r="U98" s="26" t="s">
        <v>35</v>
      </c>
      <c r="V98" s="27" t="s">
        <v>279</v>
      </c>
      <c r="W98" s="27">
        <v>3</v>
      </c>
      <c r="X98" s="28">
        <v>768</v>
      </c>
      <c r="Y98" s="28">
        <v>2607</v>
      </c>
      <c r="Z98" s="28">
        <v>40963</v>
      </c>
      <c r="AA98" s="22">
        <f t="shared" si="2"/>
        <v>0.015712696586114308</v>
      </c>
      <c r="AB98" s="29" t="s">
        <v>286</v>
      </c>
      <c r="AC98" s="28">
        <v>768</v>
      </c>
      <c r="AD98" s="30">
        <v>100</v>
      </c>
      <c r="AE98" s="28">
        <v>40963</v>
      </c>
      <c r="AF98" s="30">
        <v>100</v>
      </c>
      <c r="AG98" s="28">
        <v>8107</v>
      </c>
      <c r="AH98" s="31">
        <v>197.91</v>
      </c>
      <c r="AI98" s="28">
        <v>20166</v>
      </c>
      <c r="AJ98" s="28">
        <v>12943</v>
      </c>
      <c r="AK98" s="28">
        <v>7223</v>
      </c>
      <c r="AL98" s="32">
        <v>492.3</v>
      </c>
      <c r="AM98" s="32">
        <v>315.97</v>
      </c>
      <c r="AN98" s="32">
        <v>176.33</v>
      </c>
      <c r="AO98" s="30">
        <v>40.2</v>
      </c>
      <c r="AP98" s="30">
        <v>62.6</v>
      </c>
      <c r="AQ98" s="28">
        <v>16853</v>
      </c>
      <c r="AR98" s="28">
        <v>9405</v>
      </c>
      <c r="AS98" s="28">
        <v>26258</v>
      </c>
      <c r="AT98" s="33">
        <v>4000</v>
      </c>
      <c r="AU98" s="52">
        <f t="shared" si="3"/>
        <v>3958</v>
      </c>
      <c r="AV98" s="28">
        <v>12943</v>
      </c>
      <c r="AW98" s="34">
        <v>16853</v>
      </c>
      <c r="AX98" s="28">
        <v>7223</v>
      </c>
      <c r="AY98" s="28">
        <v>9405</v>
      </c>
      <c r="AZ98" s="28">
        <v>20166</v>
      </c>
      <c r="BA98" s="28">
        <v>26258</v>
      </c>
    </row>
    <row r="99" spans="16:53" ht="13.5">
      <c r="P99" s="24" t="s">
        <v>287</v>
      </c>
      <c r="Q99" s="25" t="s">
        <v>31</v>
      </c>
      <c r="R99" s="25" t="s">
        <v>288</v>
      </c>
      <c r="S99" s="25" t="s">
        <v>40</v>
      </c>
      <c r="T99" s="26" t="s">
        <v>278</v>
      </c>
      <c r="U99" s="26" t="s">
        <v>35</v>
      </c>
      <c r="V99" s="27" t="s">
        <v>279</v>
      </c>
      <c r="W99" s="27">
        <v>3</v>
      </c>
      <c r="X99" s="28">
        <v>1607</v>
      </c>
      <c r="Y99" s="28">
        <v>18323</v>
      </c>
      <c r="Z99" s="28">
        <v>110737</v>
      </c>
      <c r="AA99" s="22">
        <f t="shared" si="2"/>
        <v>0.006043606396332478</v>
      </c>
      <c r="AB99" s="29" t="s">
        <v>289</v>
      </c>
      <c r="AC99" s="28">
        <v>1607</v>
      </c>
      <c r="AD99" s="30">
        <v>100</v>
      </c>
      <c r="AE99" s="28">
        <v>110737</v>
      </c>
      <c r="AF99" s="30">
        <v>100</v>
      </c>
      <c r="AG99" s="28">
        <v>20289</v>
      </c>
      <c r="AH99" s="31">
        <v>183.22</v>
      </c>
      <c r="AI99" s="28">
        <v>47331</v>
      </c>
      <c r="AJ99" s="28">
        <v>23190</v>
      </c>
      <c r="AK99" s="28">
        <v>24141</v>
      </c>
      <c r="AL99" s="32">
        <v>427.42</v>
      </c>
      <c r="AM99" s="32">
        <v>209.42</v>
      </c>
      <c r="AN99" s="32">
        <v>218</v>
      </c>
      <c r="AO99" s="30">
        <v>42.9</v>
      </c>
      <c r="AP99" s="30">
        <v>87.5</v>
      </c>
      <c r="AQ99" s="28">
        <v>14431</v>
      </c>
      <c r="AR99" s="28">
        <v>15022</v>
      </c>
      <c r="AS99" s="28">
        <v>29453</v>
      </c>
      <c r="AT99" s="33">
        <v>3675</v>
      </c>
      <c r="AU99" s="52">
        <f t="shared" si="3"/>
        <v>3664</v>
      </c>
      <c r="AV99" s="28">
        <v>29988</v>
      </c>
      <c r="AW99" s="34">
        <v>18661</v>
      </c>
      <c r="AX99" s="28">
        <v>24141</v>
      </c>
      <c r="AY99" s="28">
        <v>15022</v>
      </c>
      <c r="AZ99" s="28">
        <v>54129</v>
      </c>
      <c r="BA99" s="28">
        <v>33683</v>
      </c>
    </row>
    <row r="100" spans="16:53" ht="13.5">
      <c r="P100" s="24" t="s">
        <v>290</v>
      </c>
      <c r="Q100" s="25" t="s">
        <v>31</v>
      </c>
      <c r="R100" s="25" t="s">
        <v>291</v>
      </c>
      <c r="S100" s="25" t="s">
        <v>40</v>
      </c>
      <c r="T100" s="26" t="s">
        <v>278</v>
      </c>
      <c r="U100" s="26" t="s">
        <v>35</v>
      </c>
      <c r="V100" s="27" t="s">
        <v>279</v>
      </c>
      <c r="W100" s="27">
        <v>3</v>
      </c>
      <c r="X100" s="28">
        <v>288</v>
      </c>
      <c r="Y100" s="28">
        <v>683</v>
      </c>
      <c r="Z100" s="28">
        <v>19252</v>
      </c>
      <c r="AA100" s="22">
        <f t="shared" si="2"/>
        <v>0.028187408491947293</v>
      </c>
      <c r="AB100" s="29" t="s">
        <v>292</v>
      </c>
      <c r="AC100" s="28">
        <v>288</v>
      </c>
      <c r="AD100" s="30">
        <v>100</v>
      </c>
      <c r="AE100" s="28">
        <v>19252</v>
      </c>
      <c r="AF100" s="30">
        <v>100</v>
      </c>
      <c r="AG100" s="28">
        <v>3857</v>
      </c>
      <c r="AH100" s="31">
        <v>200.34</v>
      </c>
      <c r="AI100" s="28">
        <v>8640</v>
      </c>
      <c r="AJ100" s="28">
        <v>7093</v>
      </c>
      <c r="AK100" s="28">
        <v>1547</v>
      </c>
      <c r="AL100" s="32">
        <v>448.78</v>
      </c>
      <c r="AM100" s="32">
        <v>368.43</v>
      </c>
      <c r="AN100" s="32">
        <v>80.36</v>
      </c>
      <c r="AO100" s="30">
        <v>44.6</v>
      </c>
      <c r="AP100" s="30">
        <v>54.4</v>
      </c>
      <c r="AQ100" s="28">
        <v>24628</v>
      </c>
      <c r="AR100" s="28">
        <v>5372</v>
      </c>
      <c r="AS100" s="28">
        <v>30000</v>
      </c>
      <c r="AT100" s="33">
        <v>3822</v>
      </c>
      <c r="AU100" s="52">
        <f t="shared" si="3"/>
        <v>4007</v>
      </c>
      <c r="AV100" s="28">
        <v>7093</v>
      </c>
      <c r="AW100" s="34">
        <v>24628</v>
      </c>
      <c r="AX100" s="28">
        <v>1547</v>
      </c>
      <c r="AY100" s="28">
        <v>5372</v>
      </c>
      <c r="AZ100" s="28">
        <v>8640</v>
      </c>
      <c r="BA100" s="28">
        <v>30000</v>
      </c>
    </row>
    <row r="101" spans="16:53" ht="13.5">
      <c r="P101" s="24" t="s">
        <v>293</v>
      </c>
      <c r="Q101" s="25" t="s">
        <v>31</v>
      </c>
      <c r="R101" s="25" t="s">
        <v>294</v>
      </c>
      <c r="S101" s="25" t="s">
        <v>40</v>
      </c>
      <c r="T101" s="26" t="s">
        <v>278</v>
      </c>
      <c r="U101" s="26" t="s">
        <v>35</v>
      </c>
      <c r="V101" s="27" t="s">
        <v>279</v>
      </c>
      <c r="W101" s="27">
        <v>3</v>
      </c>
      <c r="X101" s="28">
        <v>1371</v>
      </c>
      <c r="Y101" s="28">
        <v>4702</v>
      </c>
      <c r="Z101" s="28">
        <v>36406</v>
      </c>
      <c r="AA101" s="22">
        <f t="shared" si="2"/>
        <v>0.007742662696724798</v>
      </c>
      <c r="AB101" s="29" t="s">
        <v>295</v>
      </c>
      <c r="AC101" s="28">
        <v>541</v>
      </c>
      <c r="AD101" s="30">
        <v>39.5</v>
      </c>
      <c r="AE101" s="28">
        <v>36406</v>
      </c>
      <c r="AF101" s="35">
        <v>100</v>
      </c>
      <c r="AG101" s="34">
        <v>6141</v>
      </c>
      <c r="AH101" s="31">
        <v>168.68</v>
      </c>
      <c r="AI101" s="34">
        <v>9598</v>
      </c>
      <c r="AJ101" s="36">
        <v>6814</v>
      </c>
      <c r="AK101" s="34">
        <v>2784</v>
      </c>
      <c r="AL101" s="32">
        <v>263.64</v>
      </c>
      <c r="AM101" s="32">
        <v>187.17</v>
      </c>
      <c r="AN101" s="32">
        <v>76.47</v>
      </c>
      <c r="AO101" s="30">
        <v>64</v>
      </c>
      <c r="AP101" s="30">
        <v>90.1</v>
      </c>
      <c r="AQ101" s="34">
        <v>4970</v>
      </c>
      <c r="AR101" s="28">
        <v>2031</v>
      </c>
      <c r="AS101" s="28">
        <v>7001</v>
      </c>
      <c r="AT101" s="33">
        <v>4410</v>
      </c>
      <c r="AU101" s="52">
        <f t="shared" si="3"/>
        <v>3374</v>
      </c>
      <c r="AV101" s="28">
        <v>16764</v>
      </c>
      <c r="AW101" s="34">
        <v>12228</v>
      </c>
      <c r="AX101" s="28">
        <v>3547</v>
      </c>
      <c r="AY101" s="28">
        <v>2587</v>
      </c>
      <c r="AZ101" s="28">
        <v>20311</v>
      </c>
      <c r="BA101" s="28">
        <v>14815</v>
      </c>
    </row>
    <row r="102" spans="16:53" ht="13.5">
      <c r="P102" s="24" t="s">
        <v>296</v>
      </c>
      <c r="Q102" s="25" t="s">
        <v>31</v>
      </c>
      <c r="R102" s="25" t="s">
        <v>297</v>
      </c>
      <c r="S102" s="25" t="s">
        <v>40</v>
      </c>
      <c r="T102" s="26" t="s">
        <v>278</v>
      </c>
      <c r="U102" s="26" t="s">
        <v>35</v>
      </c>
      <c r="V102" s="27" t="s">
        <v>279</v>
      </c>
      <c r="W102" s="27">
        <v>3</v>
      </c>
      <c r="X102" s="28">
        <v>1250</v>
      </c>
      <c r="Y102" s="28">
        <v>2200</v>
      </c>
      <c r="Z102" s="28">
        <v>33470</v>
      </c>
      <c r="AA102" s="22">
        <f t="shared" si="2"/>
        <v>0.015213636363636363</v>
      </c>
      <c r="AB102" s="29" t="s">
        <v>298</v>
      </c>
      <c r="AC102" s="28">
        <v>539</v>
      </c>
      <c r="AD102" s="30">
        <v>43.1</v>
      </c>
      <c r="AE102" s="28">
        <v>33470</v>
      </c>
      <c r="AF102" s="35">
        <v>100</v>
      </c>
      <c r="AG102" s="34">
        <v>7321</v>
      </c>
      <c r="AH102" s="31">
        <v>218.73</v>
      </c>
      <c r="AI102" s="34">
        <v>18573</v>
      </c>
      <c r="AJ102" s="36">
        <v>10239</v>
      </c>
      <c r="AK102" s="34">
        <v>8334</v>
      </c>
      <c r="AL102" s="32">
        <v>554.91</v>
      </c>
      <c r="AM102" s="32">
        <v>305.92</v>
      </c>
      <c r="AN102" s="32">
        <v>249</v>
      </c>
      <c r="AO102" s="30">
        <v>39.4</v>
      </c>
      <c r="AP102" s="30">
        <v>71.5</v>
      </c>
      <c r="AQ102" s="34">
        <v>8191</v>
      </c>
      <c r="AR102" s="28">
        <v>6667</v>
      </c>
      <c r="AS102" s="28">
        <v>14858</v>
      </c>
      <c r="AT102" s="33">
        <v>4000</v>
      </c>
      <c r="AU102" s="52">
        <f t="shared" si="3"/>
        <v>4375</v>
      </c>
      <c r="AV102" s="28">
        <v>10247</v>
      </c>
      <c r="AW102" s="34">
        <v>8198</v>
      </c>
      <c r="AX102" s="28">
        <v>8334</v>
      </c>
      <c r="AY102" s="28">
        <v>6667</v>
      </c>
      <c r="AZ102" s="28">
        <v>18581</v>
      </c>
      <c r="BA102" s="28">
        <v>14865</v>
      </c>
    </row>
    <row r="103" spans="16:53" ht="13.5">
      <c r="P103" s="24" t="s">
        <v>299</v>
      </c>
      <c r="Q103" s="25" t="s">
        <v>31</v>
      </c>
      <c r="R103" s="25" t="s">
        <v>300</v>
      </c>
      <c r="S103" s="25" t="s">
        <v>40</v>
      </c>
      <c r="T103" s="26" t="s">
        <v>278</v>
      </c>
      <c r="U103" s="26" t="s">
        <v>35</v>
      </c>
      <c r="V103" s="27" t="s">
        <v>279</v>
      </c>
      <c r="W103" s="27">
        <v>3</v>
      </c>
      <c r="X103" s="28">
        <v>562</v>
      </c>
      <c r="Y103" s="28">
        <v>1100</v>
      </c>
      <c r="Z103" s="28">
        <v>33781</v>
      </c>
      <c r="AA103" s="22">
        <f t="shared" si="2"/>
        <v>0.03071</v>
      </c>
      <c r="AB103" s="29" t="s">
        <v>301</v>
      </c>
      <c r="AC103" s="28">
        <v>562</v>
      </c>
      <c r="AD103" s="30">
        <v>100</v>
      </c>
      <c r="AE103" s="28">
        <v>33781</v>
      </c>
      <c r="AF103" s="35">
        <v>100</v>
      </c>
      <c r="AG103" s="34">
        <v>6041</v>
      </c>
      <c r="AH103" s="31">
        <v>178.83</v>
      </c>
      <c r="AI103" s="34">
        <v>18767</v>
      </c>
      <c r="AJ103" s="36">
        <v>11769</v>
      </c>
      <c r="AK103" s="34">
        <v>6998</v>
      </c>
      <c r="AL103" s="32">
        <v>555.55</v>
      </c>
      <c r="AM103" s="32">
        <v>348.39</v>
      </c>
      <c r="AN103" s="32">
        <v>207.16</v>
      </c>
      <c r="AO103" s="30">
        <v>32.2</v>
      </c>
      <c r="AP103" s="30">
        <v>51.3</v>
      </c>
      <c r="AQ103" s="34">
        <v>20941</v>
      </c>
      <c r="AR103" s="28">
        <v>12452</v>
      </c>
      <c r="AS103" s="28">
        <v>33393</v>
      </c>
      <c r="AT103" s="33">
        <v>3670</v>
      </c>
      <c r="AU103" s="52">
        <f t="shared" si="3"/>
        <v>3577</v>
      </c>
      <c r="AV103" s="28">
        <v>11769</v>
      </c>
      <c r="AW103" s="34">
        <v>20941</v>
      </c>
      <c r="AX103" s="28">
        <v>6998</v>
      </c>
      <c r="AY103" s="28">
        <v>12452</v>
      </c>
      <c r="AZ103" s="28">
        <v>18767</v>
      </c>
      <c r="BA103" s="28">
        <v>33393</v>
      </c>
    </row>
    <row r="104" spans="16:53" ht="13.5">
      <c r="P104" s="24" t="s">
        <v>302</v>
      </c>
      <c r="Q104" s="25" t="s">
        <v>31</v>
      </c>
      <c r="R104" s="25" t="s">
        <v>303</v>
      </c>
      <c r="S104" s="25" t="s">
        <v>40</v>
      </c>
      <c r="T104" s="26" t="s">
        <v>278</v>
      </c>
      <c r="U104" s="26" t="s">
        <v>35</v>
      </c>
      <c r="V104" s="27" t="s">
        <v>279</v>
      </c>
      <c r="W104" s="27">
        <v>3</v>
      </c>
      <c r="X104" s="28">
        <v>918</v>
      </c>
      <c r="Y104" s="28">
        <v>59</v>
      </c>
      <c r="Z104" s="28">
        <v>36609</v>
      </c>
      <c r="AA104" s="22">
        <f t="shared" si="2"/>
        <v>0.6204915254237289</v>
      </c>
      <c r="AB104" s="29" t="s">
        <v>304</v>
      </c>
      <c r="AC104" s="28">
        <v>539</v>
      </c>
      <c r="AD104" s="30">
        <v>58.7</v>
      </c>
      <c r="AE104" s="28">
        <v>36609</v>
      </c>
      <c r="AF104" s="35">
        <v>100</v>
      </c>
      <c r="AG104" s="28">
        <v>7181</v>
      </c>
      <c r="AH104" s="31">
        <v>196.15</v>
      </c>
      <c r="AI104" s="34">
        <v>27532</v>
      </c>
      <c r="AJ104" s="28">
        <v>16631</v>
      </c>
      <c r="AK104" s="28">
        <v>10901</v>
      </c>
      <c r="AL104" s="32">
        <v>752.06</v>
      </c>
      <c r="AM104" s="32">
        <v>454.29</v>
      </c>
      <c r="AN104" s="32">
        <v>297.77</v>
      </c>
      <c r="AO104" s="30">
        <v>26.1</v>
      </c>
      <c r="AP104" s="30">
        <v>43.2</v>
      </c>
      <c r="AQ104" s="28">
        <v>18117</v>
      </c>
      <c r="AR104" s="28">
        <v>11875</v>
      </c>
      <c r="AS104" s="28">
        <v>29991</v>
      </c>
      <c r="AT104" s="33">
        <v>2900</v>
      </c>
      <c r="AU104" s="52">
        <f t="shared" si="3"/>
        <v>3923</v>
      </c>
      <c r="AV104" s="28">
        <v>16631</v>
      </c>
      <c r="AW104" s="34">
        <v>18117</v>
      </c>
      <c r="AX104" s="28">
        <v>10901</v>
      </c>
      <c r="AY104" s="28">
        <v>11875</v>
      </c>
      <c r="AZ104" s="28">
        <v>27532</v>
      </c>
      <c r="BA104" s="28">
        <v>29991</v>
      </c>
    </row>
    <row r="105" spans="16:53" ht="13.5">
      <c r="P105" s="24" t="s">
        <v>305</v>
      </c>
      <c r="Q105" s="25" t="s">
        <v>31</v>
      </c>
      <c r="R105" s="25" t="s">
        <v>306</v>
      </c>
      <c r="S105" s="25" t="s">
        <v>40</v>
      </c>
      <c r="T105" s="26" t="s">
        <v>278</v>
      </c>
      <c r="U105" s="26" t="s">
        <v>35</v>
      </c>
      <c r="V105" s="27" t="s">
        <v>279</v>
      </c>
      <c r="W105" s="27">
        <v>3</v>
      </c>
      <c r="X105" s="28">
        <v>2435</v>
      </c>
      <c r="Y105" s="28">
        <v>3900</v>
      </c>
      <c r="Z105" s="28">
        <v>32749</v>
      </c>
      <c r="AA105" s="22">
        <f t="shared" si="2"/>
        <v>0.008397179487179487</v>
      </c>
      <c r="AB105" s="29" t="s">
        <v>307</v>
      </c>
      <c r="AC105" s="28">
        <v>554</v>
      </c>
      <c r="AD105" s="30">
        <v>22.8</v>
      </c>
      <c r="AE105" s="28">
        <v>32749</v>
      </c>
      <c r="AF105" s="35">
        <v>100</v>
      </c>
      <c r="AG105" s="34">
        <v>4734</v>
      </c>
      <c r="AH105" s="31">
        <v>144.55</v>
      </c>
      <c r="AI105" s="34">
        <v>17318</v>
      </c>
      <c r="AJ105" s="36">
        <v>14311</v>
      </c>
      <c r="AK105" s="34">
        <v>3007</v>
      </c>
      <c r="AL105" s="32">
        <v>528.81</v>
      </c>
      <c r="AM105" s="32">
        <v>436.99</v>
      </c>
      <c r="AN105" s="32">
        <v>91.82</v>
      </c>
      <c r="AO105" s="30">
        <v>27.3</v>
      </c>
      <c r="AP105" s="30">
        <v>33.1</v>
      </c>
      <c r="AQ105" s="34">
        <v>5877</v>
      </c>
      <c r="AR105" s="28">
        <v>1235</v>
      </c>
      <c r="AS105" s="28">
        <v>7112</v>
      </c>
      <c r="AT105" s="33">
        <v>2856</v>
      </c>
      <c r="AU105" s="52">
        <f t="shared" si="3"/>
        <v>2891</v>
      </c>
      <c r="AV105" s="28">
        <v>14311</v>
      </c>
      <c r="AW105" s="34">
        <v>5877</v>
      </c>
      <c r="AX105" s="28">
        <v>3007</v>
      </c>
      <c r="AY105" s="28">
        <v>1235</v>
      </c>
      <c r="AZ105" s="28">
        <v>17318</v>
      </c>
      <c r="BA105" s="28">
        <v>7112</v>
      </c>
    </row>
    <row r="106" spans="16:53" ht="13.5">
      <c r="P106" s="24" t="s">
        <v>308</v>
      </c>
      <c r="Q106" s="25" t="s">
        <v>31</v>
      </c>
      <c r="R106" s="25" t="s">
        <v>309</v>
      </c>
      <c r="S106" s="25" t="s">
        <v>40</v>
      </c>
      <c r="T106" s="26" t="s">
        <v>278</v>
      </c>
      <c r="U106" s="26" t="s">
        <v>35</v>
      </c>
      <c r="V106" s="27" t="s">
        <v>279</v>
      </c>
      <c r="W106" s="27">
        <v>3</v>
      </c>
      <c r="X106" s="28">
        <v>392</v>
      </c>
      <c r="Y106" s="28">
        <v>19</v>
      </c>
      <c r="Z106" s="28">
        <v>26631</v>
      </c>
      <c r="AA106" s="22">
        <f t="shared" si="2"/>
        <v>1.4016315789473683</v>
      </c>
      <c r="AB106" s="29" t="s">
        <v>310</v>
      </c>
      <c r="AC106" s="28">
        <v>392</v>
      </c>
      <c r="AD106" s="30">
        <v>100</v>
      </c>
      <c r="AE106" s="28">
        <v>26631</v>
      </c>
      <c r="AF106" s="35">
        <v>100</v>
      </c>
      <c r="AG106" s="28">
        <v>3263</v>
      </c>
      <c r="AH106" s="31">
        <v>122.53</v>
      </c>
      <c r="AI106" s="34">
        <v>11408</v>
      </c>
      <c r="AJ106" s="28">
        <v>6971</v>
      </c>
      <c r="AK106" s="28">
        <v>4437</v>
      </c>
      <c r="AL106" s="32">
        <v>428.37</v>
      </c>
      <c r="AM106" s="32">
        <v>261.76</v>
      </c>
      <c r="AN106" s="32">
        <v>166.61</v>
      </c>
      <c r="AO106" s="30">
        <v>28.6</v>
      </c>
      <c r="AP106" s="30">
        <v>46.8</v>
      </c>
      <c r="AQ106" s="28">
        <v>17783</v>
      </c>
      <c r="AR106" s="28">
        <v>11319</v>
      </c>
      <c r="AS106" s="28">
        <v>29102</v>
      </c>
      <c r="AT106" s="33">
        <v>2373</v>
      </c>
      <c r="AU106" s="52">
        <f t="shared" si="3"/>
        <v>2451</v>
      </c>
      <c r="AV106" s="28">
        <v>7688</v>
      </c>
      <c r="AW106" s="34">
        <v>19612</v>
      </c>
      <c r="AX106" s="28">
        <v>4437</v>
      </c>
      <c r="AY106" s="28">
        <v>11319</v>
      </c>
      <c r="AZ106" s="28">
        <v>12125</v>
      </c>
      <c r="BA106" s="28">
        <v>30931</v>
      </c>
    </row>
    <row r="107" spans="16:53" ht="13.5">
      <c r="P107" s="24" t="s">
        <v>311</v>
      </c>
      <c r="Q107" s="25" t="s">
        <v>31</v>
      </c>
      <c r="R107" s="25" t="s">
        <v>312</v>
      </c>
      <c r="S107" s="25" t="s">
        <v>40</v>
      </c>
      <c r="T107" s="26" t="s">
        <v>278</v>
      </c>
      <c r="U107" s="26" t="s">
        <v>35</v>
      </c>
      <c r="V107" s="27" t="s">
        <v>279</v>
      </c>
      <c r="W107" s="27">
        <v>3</v>
      </c>
      <c r="X107" s="28">
        <v>509</v>
      </c>
      <c r="Y107" s="28">
        <v>7884</v>
      </c>
      <c r="Z107" s="28">
        <v>26280</v>
      </c>
      <c r="AA107" s="22">
        <f t="shared" si="2"/>
        <v>0.0033333333333333335</v>
      </c>
      <c r="AB107" s="29" t="s">
        <v>313</v>
      </c>
      <c r="AC107" s="28">
        <v>509</v>
      </c>
      <c r="AD107" s="30">
        <v>100</v>
      </c>
      <c r="AE107" s="28">
        <v>26280</v>
      </c>
      <c r="AF107" s="35">
        <v>100</v>
      </c>
      <c r="AG107" s="34">
        <v>3821</v>
      </c>
      <c r="AH107" s="31">
        <v>145.4</v>
      </c>
      <c r="AI107" s="34">
        <v>8281</v>
      </c>
      <c r="AJ107" s="36">
        <v>5645</v>
      </c>
      <c r="AK107" s="34">
        <v>2636</v>
      </c>
      <c r="AL107" s="32">
        <v>315.11</v>
      </c>
      <c r="AM107" s="32">
        <v>214.8</v>
      </c>
      <c r="AN107" s="32">
        <v>100.3</v>
      </c>
      <c r="AO107" s="30">
        <v>46.1</v>
      </c>
      <c r="AP107" s="30">
        <v>67.7</v>
      </c>
      <c r="AQ107" s="34">
        <v>11090</v>
      </c>
      <c r="AR107" s="28">
        <v>5179</v>
      </c>
      <c r="AS107" s="28">
        <v>16269</v>
      </c>
      <c r="AT107" s="33">
        <v>2100</v>
      </c>
      <c r="AU107" s="52">
        <f t="shared" si="3"/>
        <v>2908</v>
      </c>
      <c r="AV107" s="28">
        <v>9506</v>
      </c>
      <c r="AW107" s="34">
        <v>18676</v>
      </c>
      <c r="AX107" s="28">
        <v>2636</v>
      </c>
      <c r="AY107" s="28">
        <v>5179</v>
      </c>
      <c r="AZ107" s="28">
        <v>12142</v>
      </c>
      <c r="BA107" s="28">
        <v>23855</v>
      </c>
    </row>
    <row r="108" spans="16:53" ht="13.5">
      <c r="P108" s="24" t="s">
        <v>314</v>
      </c>
      <c r="Q108" s="25" t="s">
        <v>31</v>
      </c>
      <c r="R108" s="25" t="s">
        <v>315</v>
      </c>
      <c r="S108" s="25" t="s">
        <v>40</v>
      </c>
      <c r="T108" s="26" t="s">
        <v>278</v>
      </c>
      <c r="U108" s="26" t="s">
        <v>35</v>
      </c>
      <c r="V108" s="27" t="s">
        <v>279</v>
      </c>
      <c r="W108" s="27">
        <v>3</v>
      </c>
      <c r="X108" s="28">
        <v>806</v>
      </c>
      <c r="Y108" s="28">
        <v>10311</v>
      </c>
      <c r="Z108" s="28">
        <v>53837</v>
      </c>
      <c r="AA108" s="22">
        <f t="shared" si="2"/>
        <v>0.005221317040054311</v>
      </c>
      <c r="AB108" s="29" t="s">
        <v>316</v>
      </c>
      <c r="AC108" s="28">
        <v>806</v>
      </c>
      <c r="AD108" s="30">
        <v>100</v>
      </c>
      <c r="AE108" s="28">
        <v>53837</v>
      </c>
      <c r="AF108" s="35">
        <v>100</v>
      </c>
      <c r="AG108" s="34">
        <v>7653</v>
      </c>
      <c r="AH108" s="31">
        <v>142.15</v>
      </c>
      <c r="AI108" s="34">
        <v>18578</v>
      </c>
      <c r="AJ108" s="36">
        <v>11767</v>
      </c>
      <c r="AK108" s="34">
        <v>6811</v>
      </c>
      <c r="AL108" s="32">
        <v>345.08</v>
      </c>
      <c r="AM108" s="32">
        <v>218.57</v>
      </c>
      <c r="AN108" s="32">
        <v>126.51</v>
      </c>
      <c r="AO108" s="30">
        <v>41.2</v>
      </c>
      <c r="AP108" s="30">
        <v>65</v>
      </c>
      <c r="AQ108" s="34">
        <v>14599</v>
      </c>
      <c r="AR108" s="28">
        <v>8450</v>
      </c>
      <c r="AS108" s="28">
        <v>23050</v>
      </c>
      <c r="AT108" s="33">
        <v>3540</v>
      </c>
      <c r="AU108" s="52">
        <f t="shared" si="3"/>
        <v>2843</v>
      </c>
      <c r="AV108" s="28">
        <v>11767</v>
      </c>
      <c r="AW108" s="34">
        <v>14599</v>
      </c>
      <c r="AX108" s="28">
        <v>6811</v>
      </c>
      <c r="AY108" s="28">
        <v>8450</v>
      </c>
      <c r="AZ108" s="28">
        <v>18578</v>
      </c>
      <c r="BA108" s="28">
        <v>23050</v>
      </c>
    </row>
    <row r="109" spans="16:53" ht="13.5">
      <c r="P109" s="24" t="s">
        <v>317</v>
      </c>
      <c r="Q109" s="25" t="s">
        <v>31</v>
      </c>
      <c r="R109" s="25" t="s">
        <v>318</v>
      </c>
      <c r="S109" s="25" t="s">
        <v>40</v>
      </c>
      <c r="T109" s="26" t="s">
        <v>278</v>
      </c>
      <c r="U109" s="26" t="s">
        <v>35</v>
      </c>
      <c r="V109" s="27" t="s">
        <v>279</v>
      </c>
      <c r="W109" s="27">
        <v>3</v>
      </c>
      <c r="X109" s="28">
        <v>604</v>
      </c>
      <c r="Y109" s="28">
        <v>43021</v>
      </c>
      <c r="Z109" s="28">
        <v>37182</v>
      </c>
      <c r="AA109" s="22">
        <f t="shared" si="2"/>
        <v>0.0008642755863415542</v>
      </c>
      <c r="AB109" s="29" t="s">
        <v>319</v>
      </c>
      <c r="AC109" s="28">
        <v>604</v>
      </c>
      <c r="AD109" s="30">
        <v>100</v>
      </c>
      <c r="AE109" s="28">
        <v>37182</v>
      </c>
      <c r="AF109" s="35">
        <v>100</v>
      </c>
      <c r="AG109" s="34">
        <v>6100</v>
      </c>
      <c r="AH109" s="31">
        <v>164.06</v>
      </c>
      <c r="AI109" s="34">
        <v>10993</v>
      </c>
      <c r="AJ109" s="36">
        <v>5931</v>
      </c>
      <c r="AK109" s="34">
        <v>5062</v>
      </c>
      <c r="AL109" s="32">
        <v>295.65</v>
      </c>
      <c r="AM109" s="32">
        <v>159.51</v>
      </c>
      <c r="AN109" s="32">
        <v>136.14</v>
      </c>
      <c r="AO109" s="30">
        <v>55.5</v>
      </c>
      <c r="AP109" s="30">
        <v>102.8</v>
      </c>
      <c r="AQ109" s="34">
        <v>9820</v>
      </c>
      <c r="AR109" s="28">
        <v>8381</v>
      </c>
      <c r="AS109" s="28">
        <v>18200</v>
      </c>
      <c r="AT109" s="33">
        <v>3465</v>
      </c>
      <c r="AU109" s="52">
        <f t="shared" si="3"/>
        <v>3281</v>
      </c>
      <c r="AV109" s="28">
        <v>11779</v>
      </c>
      <c r="AW109" s="34">
        <v>19502</v>
      </c>
      <c r="AX109" s="28">
        <v>5062</v>
      </c>
      <c r="AY109" s="28">
        <v>8381</v>
      </c>
      <c r="AZ109" s="28">
        <v>16841</v>
      </c>
      <c r="BA109" s="28">
        <v>27882</v>
      </c>
    </row>
    <row r="110" spans="16:53" ht="13.5">
      <c r="P110" s="24" t="s">
        <v>320</v>
      </c>
      <c r="Q110" s="25" t="s">
        <v>31</v>
      </c>
      <c r="R110" s="25" t="s">
        <v>321</v>
      </c>
      <c r="S110" s="25" t="s">
        <v>40</v>
      </c>
      <c r="T110" s="26" t="s">
        <v>278</v>
      </c>
      <c r="U110" s="26" t="s">
        <v>35</v>
      </c>
      <c r="V110" s="27" t="s">
        <v>279</v>
      </c>
      <c r="W110" s="27">
        <v>3</v>
      </c>
      <c r="X110" s="28">
        <v>2519</v>
      </c>
      <c r="Y110" s="28">
        <v>18868</v>
      </c>
      <c r="Z110" s="28">
        <v>38243</v>
      </c>
      <c r="AA110" s="22">
        <f t="shared" si="2"/>
        <v>0.0020268708925164297</v>
      </c>
      <c r="AB110" s="29" t="s">
        <v>322</v>
      </c>
      <c r="AC110" s="28">
        <v>527</v>
      </c>
      <c r="AD110" s="30">
        <v>20.9</v>
      </c>
      <c r="AE110" s="28">
        <v>38243</v>
      </c>
      <c r="AF110" s="35">
        <v>100</v>
      </c>
      <c r="AG110" s="34">
        <v>6213</v>
      </c>
      <c r="AH110" s="31">
        <v>162.46</v>
      </c>
      <c r="AI110" s="34">
        <v>13732</v>
      </c>
      <c r="AJ110" s="36">
        <v>8354</v>
      </c>
      <c r="AK110" s="34">
        <v>5378</v>
      </c>
      <c r="AL110" s="32">
        <v>359.07</v>
      </c>
      <c r="AM110" s="32">
        <v>218.45</v>
      </c>
      <c r="AN110" s="32">
        <v>140.63</v>
      </c>
      <c r="AO110" s="30">
        <v>45.2</v>
      </c>
      <c r="AP110" s="30">
        <v>74.4</v>
      </c>
      <c r="AQ110" s="34">
        <v>3316</v>
      </c>
      <c r="AR110" s="28">
        <v>2135</v>
      </c>
      <c r="AS110" s="28">
        <v>5451</v>
      </c>
      <c r="AT110" s="33">
        <v>2940</v>
      </c>
      <c r="AU110" s="52">
        <f t="shared" si="3"/>
        <v>3249</v>
      </c>
      <c r="AV110" s="28">
        <v>13335</v>
      </c>
      <c r="AW110" s="34">
        <v>5294</v>
      </c>
      <c r="AX110" s="28">
        <v>5378</v>
      </c>
      <c r="AY110" s="28">
        <v>2135</v>
      </c>
      <c r="AZ110" s="28">
        <v>18713</v>
      </c>
      <c r="BA110" s="28">
        <v>7429</v>
      </c>
    </row>
    <row r="111" spans="16:53" ht="13.5">
      <c r="P111" s="24" t="s">
        <v>323</v>
      </c>
      <c r="Q111" s="25" t="s">
        <v>31</v>
      </c>
      <c r="R111" s="25" t="s">
        <v>324</v>
      </c>
      <c r="S111" s="25" t="s">
        <v>40</v>
      </c>
      <c r="T111" s="26" t="s">
        <v>278</v>
      </c>
      <c r="U111" s="26" t="s">
        <v>35</v>
      </c>
      <c r="V111" s="27" t="s">
        <v>279</v>
      </c>
      <c r="W111" s="27">
        <v>3</v>
      </c>
      <c r="X111" s="28">
        <v>494</v>
      </c>
      <c r="Y111" s="28">
        <v>48</v>
      </c>
      <c r="Z111" s="28">
        <v>16681</v>
      </c>
      <c r="AA111" s="22">
        <f t="shared" si="2"/>
        <v>0.34752083333333333</v>
      </c>
      <c r="AB111" s="29" t="s">
        <v>325</v>
      </c>
      <c r="AC111" s="28">
        <v>494</v>
      </c>
      <c r="AD111" s="30">
        <v>100</v>
      </c>
      <c r="AE111" s="28">
        <v>16681</v>
      </c>
      <c r="AF111" s="35">
        <v>100</v>
      </c>
      <c r="AG111" s="34">
        <v>1976</v>
      </c>
      <c r="AH111" s="31">
        <v>118.46</v>
      </c>
      <c r="AI111" s="34">
        <v>7244</v>
      </c>
      <c r="AJ111" s="36">
        <v>5140</v>
      </c>
      <c r="AK111" s="34">
        <v>2104</v>
      </c>
      <c r="AL111" s="32">
        <v>434.27</v>
      </c>
      <c r="AM111" s="32">
        <v>308.14</v>
      </c>
      <c r="AN111" s="32">
        <v>126.13</v>
      </c>
      <c r="AO111" s="30">
        <v>27.3</v>
      </c>
      <c r="AP111" s="30">
        <v>38.4</v>
      </c>
      <c r="AQ111" s="34">
        <v>10405</v>
      </c>
      <c r="AR111" s="28">
        <v>4259</v>
      </c>
      <c r="AS111" s="28">
        <v>14664</v>
      </c>
      <c r="AT111" s="33">
        <v>2000</v>
      </c>
      <c r="AU111" s="52">
        <f t="shared" si="3"/>
        <v>2369</v>
      </c>
      <c r="AV111" s="28">
        <v>7444</v>
      </c>
      <c r="AW111" s="34">
        <v>15069</v>
      </c>
      <c r="AX111" s="28">
        <v>4106</v>
      </c>
      <c r="AY111" s="28">
        <v>8312</v>
      </c>
      <c r="AZ111" s="28">
        <v>11550</v>
      </c>
      <c r="BA111" s="28">
        <v>23381</v>
      </c>
    </row>
    <row r="112" spans="16:53" ht="13.5">
      <c r="P112" s="24" t="s">
        <v>326</v>
      </c>
      <c r="Q112" s="25" t="s">
        <v>31</v>
      </c>
      <c r="R112" s="25" t="s">
        <v>327</v>
      </c>
      <c r="S112" s="25" t="s">
        <v>40</v>
      </c>
      <c r="T112" s="26" t="s">
        <v>278</v>
      </c>
      <c r="U112" s="26" t="s">
        <v>35</v>
      </c>
      <c r="V112" s="27" t="s">
        <v>279</v>
      </c>
      <c r="W112" s="27">
        <v>3</v>
      </c>
      <c r="X112" s="28">
        <v>1335</v>
      </c>
      <c r="Y112" s="28">
        <v>13638</v>
      </c>
      <c r="Z112" s="28">
        <v>114059</v>
      </c>
      <c r="AA112" s="22">
        <f t="shared" si="2"/>
        <v>0.008363323067898519</v>
      </c>
      <c r="AB112" s="29" t="s">
        <v>328</v>
      </c>
      <c r="AC112" s="28">
        <v>1335</v>
      </c>
      <c r="AD112" s="30">
        <v>100</v>
      </c>
      <c r="AE112" s="28">
        <v>114059</v>
      </c>
      <c r="AF112" s="35">
        <v>100</v>
      </c>
      <c r="AG112" s="34">
        <v>7491</v>
      </c>
      <c r="AH112" s="31">
        <v>65.68</v>
      </c>
      <c r="AI112" s="34">
        <v>27715</v>
      </c>
      <c r="AJ112" s="36">
        <v>18148</v>
      </c>
      <c r="AK112" s="34">
        <v>9567</v>
      </c>
      <c r="AL112" s="32">
        <v>242.99</v>
      </c>
      <c r="AM112" s="32">
        <v>159.11</v>
      </c>
      <c r="AN112" s="32">
        <v>83.88</v>
      </c>
      <c r="AO112" s="30">
        <v>27</v>
      </c>
      <c r="AP112" s="30">
        <v>41.3</v>
      </c>
      <c r="AQ112" s="34">
        <v>13594</v>
      </c>
      <c r="AR112" s="28">
        <v>7166</v>
      </c>
      <c r="AS112" s="28">
        <v>20760</v>
      </c>
      <c r="AT112" s="33">
        <v>2040</v>
      </c>
      <c r="AU112" s="52">
        <f t="shared" si="3"/>
        <v>1314</v>
      </c>
      <c r="AV112" s="28">
        <v>18148</v>
      </c>
      <c r="AW112" s="34">
        <v>13594</v>
      </c>
      <c r="AX112" s="28">
        <v>9567</v>
      </c>
      <c r="AY112" s="28">
        <v>7166</v>
      </c>
      <c r="AZ112" s="28">
        <v>27715</v>
      </c>
      <c r="BA112" s="28">
        <v>20760</v>
      </c>
    </row>
    <row r="113" spans="16:53" ht="13.5">
      <c r="P113" s="24" t="s">
        <v>329</v>
      </c>
      <c r="Q113" s="25" t="s">
        <v>31</v>
      </c>
      <c r="R113" s="25" t="s">
        <v>330</v>
      </c>
      <c r="S113" s="25" t="s">
        <v>40</v>
      </c>
      <c r="T113" s="26" t="s">
        <v>278</v>
      </c>
      <c r="U113" s="26" t="s">
        <v>35</v>
      </c>
      <c r="V113" s="27" t="s">
        <v>279</v>
      </c>
      <c r="W113" s="27">
        <v>3</v>
      </c>
      <c r="X113" s="28">
        <v>4668</v>
      </c>
      <c r="Y113" s="28">
        <v>13487</v>
      </c>
      <c r="Z113" s="28">
        <v>242725</v>
      </c>
      <c r="AA113" s="22">
        <f t="shared" si="2"/>
        <v>0.017996960035589826</v>
      </c>
      <c r="AB113" s="29" t="s">
        <v>331</v>
      </c>
      <c r="AC113" s="28">
        <v>2660</v>
      </c>
      <c r="AD113" s="30">
        <v>57</v>
      </c>
      <c r="AE113" s="28">
        <v>242725</v>
      </c>
      <c r="AF113" s="35">
        <v>100</v>
      </c>
      <c r="AG113" s="34">
        <v>16888</v>
      </c>
      <c r="AH113" s="31">
        <v>69.58</v>
      </c>
      <c r="AI113" s="34">
        <v>42749</v>
      </c>
      <c r="AJ113" s="36">
        <v>27146</v>
      </c>
      <c r="AK113" s="34">
        <v>15603</v>
      </c>
      <c r="AL113" s="32">
        <v>176.12</v>
      </c>
      <c r="AM113" s="32">
        <v>111.84</v>
      </c>
      <c r="AN113" s="32">
        <v>64.28</v>
      </c>
      <c r="AO113" s="30">
        <v>39.5</v>
      </c>
      <c r="AP113" s="30">
        <v>62.2</v>
      </c>
      <c r="AQ113" s="34">
        <v>5815</v>
      </c>
      <c r="AR113" s="28">
        <v>3343</v>
      </c>
      <c r="AS113" s="28">
        <v>9158</v>
      </c>
      <c r="AT113" s="33">
        <v>2900</v>
      </c>
      <c r="AU113" s="52">
        <f t="shared" si="3"/>
        <v>1392</v>
      </c>
      <c r="AV113" s="28">
        <v>27146</v>
      </c>
      <c r="AW113" s="34">
        <v>5815</v>
      </c>
      <c r="AX113" s="28">
        <v>15603</v>
      </c>
      <c r="AY113" s="28">
        <v>3343</v>
      </c>
      <c r="AZ113" s="28">
        <v>42749</v>
      </c>
      <c r="BA113" s="28">
        <v>9158</v>
      </c>
    </row>
    <row r="114" spans="16:53" ht="13.5">
      <c r="P114" s="24" t="s">
        <v>332</v>
      </c>
      <c r="Q114" s="25" t="s">
        <v>31</v>
      </c>
      <c r="R114" s="25" t="s">
        <v>333</v>
      </c>
      <c r="S114" s="25" t="s">
        <v>40</v>
      </c>
      <c r="T114" s="26" t="s">
        <v>278</v>
      </c>
      <c r="U114" s="26" t="s">
        <v>35</v>
      </c>
      <c r="V114" s="27" t="s">
        <v>279</v>
      </c>
      <c r="W114" s="27">
        <v>3</v>
      </c>
      <c r="X114" s="28">
        <v>4000</v>
      </c>
      <c r="Y114" s="28">
        <v>33096</v>
      </c>
      <c r="Z114" s="28">
        <v>51407</v>
      </c>
      <c r="AA114" s="22">
        <f t="shared" si="2"/>
        <v>0.0015532692772540488</v>
      </c>
      <c r="AB114" s="29" t="s">
        <v>334</v>
      </c>
      <c r="AC114" s="28">
        <v>1345</v>
      </c>
      <c r="AD114" s="30">
        <v>33.6</v>
      </c>
      <c r="AE114" s="28">
        <v>51407</v>
      </c>
      <c r="AF114" s="35">
        <v>100</v>
      </c>
      <c r="AG114" s="34">
        <v>11759</v>
      </c>
      <c r="AH114" s="31">
        <v>228.74</v>
      </c>
      <c r="AI114" s="34">
        <v>37330</v>
      </c>
      <c r="AJ114" s="36">
        <v>23130</v>
      </c>
      <c r="AK114" s="34">
        <v>14200</v>
      </c>
      <c r="AL114" s="32">
        <v>726.17</v>
      </c>
      <c r="AM114" s="32">
        <v>449.94</v>
      </c>
      <c r="AN114" s="32">
        <v>276.23</v>
      </c>
      <c r="AO114" s="30">
        <v>31.5</v>
      </c>
      <c r="AP114" s="30">
        <v>50.8</v>
      </c>
      <c r="AQ114" s="34">
        <v>5783</v>
      </c>
      <c r="AR114" s="28">
        <v>3550</v>
      </c>
      <c r="AS114" s="28">
        <v>9333</v>
      </c>
      <c r="AT114" s="33">
        <v>2600</v>
      </c>
      <c r="AU114" s="52">
        <f t="shared" si="3"/>
        <v>4575</v>
      </c>
      <c r="AV114" s="28">
        <v>30046</v>
      </c>
      <c r="AW114" s="34">
        <v>7512</v>
      </c>
      <c r="AX114" s="28">
        <v>14200</v>
      </c>
      <c r="AY114" s="28">
        <v>3550</v>
      </c>
      <c r="AZ114" s="28">
        <v>44246</v>
      </c>
      <c r="BA114" s="28">
        <v>11062</v>
      </c>
    </row>
    <row r="115" spans="16:53" ht="13.5">
      <c r="P115" s="24" t="s">
        <v>335</v>
      </c>
      <c r="Q115" s="25" t="s">
        <v>31</v>
      </c>
      <c r="R115" s="25" t="s">
        <v>336</v>
      </c>
      <c r="S115" s="25" t="s">
        <v>40</v>
      </c>
      <c r="T115" s="26" t="s">
        <v>278</v>
      </c>
      <c r="U115" s="26" t="s">
        <v>35</v>
      </c>
      <c r="V115" s="27" t="s">
        <v>279</v>
      </c>
      <c r="W115" s="27">
        <v>3</v>
      </c>
      <c r="X115" s="28">
        <v>450</v>
      </c>
      <c r="Y115" s="28">
        <v>20</v>
      </c>
      <c r="Z115" s="28">
        <v>25888</v>
      </c>
      <c r="AA115" s="22">
        <f t="shared" si="2"/>
        <v>1.2944</v>
      </c>
      <c r="AB115" s="29" t="s">
        <v>337</v>
      </c>
      <c r="AC115" s="28">
        <v>450</v>
      </c>
      <c r="AD115" s="30">
        <v>100</v>
      </c>
      <c r="AE115" s="28">
        <v>25888</v>
      </c>
      <c r="AF115" s="35">
        <v>100</v>
      </c>
      <c r="AG115" s="34">
        <v>3515</v>
      </c>
      <c r="AH115" s="31">
        <v>135.78</v>
      </c>
      <c r="AI115" s="34">
        <v>5791</v>
      </c>
      <c r="AJ115" s="36">
        <v>4422</v>
      </c>
      <c r="AK115" s="34">
        <v>1369</v>
      </c>
      <c r="AL115" s="32">
        <v>223.69</v>
      </c>
      <c r="AM115" s="32">
        <v>170.81</v>
      </c>
      <c r="AN115" s="32">
        <v>52.88</v>
      </c>
      <c r="AO115" s="30">
        <v>60.7</v>
      </c>
      <c r="AP115" s="30">
        <v>79.5</v>
      </c>
      <c r="AQ115" s="34">
        <v>9827</v>
      </c>
      <c r="AR115" s="28">
        <v>3042</v>
      </c>
      <c r="AS115" s="28">
        <v>12869</v>
      </c>
      <c r="AT115" s="33">
        <v>3095</v>
      </c>
      <c r="AU115" s="52">
        <f t="shared" si="3"/>
        <v>2716</v>
      </c>
      <c r="AV115" s="28">
        <v>5431</v>
      </c>
      <c r="AW115" s="34">
        <v>12069</v>
      </c>
      <c r="AX115" s="28">
        <v>1995</v>
      </c>
      <c r="AY115" s="28">
        <v>4433</v>
      </c>
      <c r="AZ115" s="28">
        <v>7426</v>
      </c>
      <c r="BA115" s="28">
        <v>16502</v>
      </c>
    </row>
    <row r="116" spans="16:53" ht="13.5">
      <c r="P116" s="24" t="s">
        <v>338</v>
      </c>
      <c r="Q116" s="25" t="s">
        <v>31</v>
      </c>
      <c r="R116" s="25" t="s">
        <v>339</v>
      </c>
      <c r="S116" s="25" t="s">
        <v>40</v>
      </c>
      <c r="T116" s="26" t="s">
        <v>278</v>
      </c>
      <c r="U116" s="26" t="s">
        <v>35</v>
      </c>
      <c r="V116" s="27" t="s">
        <v>279</v>
      </c>
      <c r="W116" s="27">
        <v>3</v>
      </c>
      <c r="X116" s="28">
        <v>512</v>
      </c>
      <c r="Y116" s="28">
        <v>24</v>
      </c>
      <c r="Z116" s="28">
        <v>37080</v>
      </c>
      <c r="AA116" s="22">
        <f t="shared" si="2"/>
        <v>1.545</v>
      </c>
      <c r="AB116" s="29" t="s">
        <v>340</v>
      </c>
      <c r="AC116" s="28">
        <v>512</v>
      </c>
      <c r="AD116" s="30">
        <v>100</v>
      </c>
      <c r="AE116" s="28">
        <v>37080</v>
      </c>
      <c r="AF116" s="35">
        <v>100</v>
      </c>
      <c r="AG116" s="34">
        <v>5008</v>
      </c>
      <c r="AH116" s="31">
        <v>135.06</v>
      </c>
      <c r="AI116" s="34">
        <v>18118</v>
      </c>
      <c r="AJ116" s="36">
        <v>14235</v>
      </c>
      <c r="AK116" s="34">
        <v>3883</v>
      </c>
      <c r="AL116" s="32">
        <v>488.62</v>
      </c>
      <c r="AM116" s="32">
        <v>383.9</v>
      </c>
      <c r="AN116" s="32">
        <v>104.72</v>
      </c>
      <c r="AO116" s="30">
        <v>27.6</v>
      </c>
      <c r="AP116" s="30">
        <v>35.2</v>
      </c>
      <c r="AQ116" s="34">
        <v>27803</v>
      </c>
      <c r="AR116" s="28">
        <v>7584</v>
      </c>
      <c r="AS116" s="28">
        <v>35387</v>
      </c>
      <c r="AT116" s="33">
        <v>2700</v>
      </c>
      <c r="AU116" s="52">
        <f t="shared" si="3"/>
        <v>2701</v>
      </c>
      <c r="AV116" s="28">
        <v>18087</v>
      </c>
      <c r="AW116" s="34">
        <v>35326</v>
      </c>
      <c r="AX116" s="28">
        <v>3883</v>
      </c>
      <c r="AY116" s="28">
        <v>7584</v>
      </c>
      <c r="AZ116" s="28">
        <v>21970</v>
      </c>
      <c r="BA116" s="28">
        <v>42910</v>
      </c>
    </row>
    <row r="117" spans="16:53" ht="13.5">
      <c r="P117" s="24" t="s">
        <v>341</v>
      </c>
      <c r="Q117" s="25" t="s">
        <v>233</v>
      </c>
      <c r="R117" s="25" t="s">
        <v>342</v>
      </c>
      <c r="S117" s="25" t="s">
        <v>40</v>
      </c>
      <c r="T117" s="26" t="s">
        <v>278</v>
      </c>
      <c r="U117" s="26" t="s">
        <v>35</v>
      </c>
      <c r="V117" s="27" t="s">
        <v>279</v>
      </c>
      <c r="W117" s="27">
        <v>3</v>
      </c>
      <c r="X117" s="28">
        <v>57</v>
      </c>
      <c r="Y117" s="28">
        <v>4</v>
      </c>
      <c r="Z117" s="28">
        <v>3171</v>
      </c>
      <c r="AA117" s="22">
        <f t="shared" si="2"/>
        <v>0.79275</v>
      </c>
      <c r="AB117" s="29" t="s">
        <v>343</v>
      </c>
      <c r="AC117" s="28">
        <v>57</v>
      </c>
      <c r="AD117" s="30">
        <v>100</v>
      </c>
      <c r="AE117" s="28">
        <v>3171</v>
      </c>
      <c r="AF117" s="35">
        <v>100</v>
      </c>
      <c r="AG117" s="34">
        <v>439</v>
      </c>
      <c r="AH117" s="31">
        <v>138.44</v>
      </c>
      <c r="AI117" s="34">
        <v>646</v>
      </c>
      <c r="AJ117" s="36">
        <v>540</v>
      </c>
      <c r="AK117" s="34">
        <v>106</v>
      </c>
      <c r="AL117" s="32">
        <v>203.72</v>
      </c>
      <c r="AM117" s="32">
        <v>170.29</v>
      </c>
      <c r="AN117" s="32">
        <v>33.43</v>
      </c>
      <c r="AO117" s="30">
        <v>68</v>
      </c>
      <c r="AP117" s="30">
        <v>81.3</v>
      </c>
      <c r="AQ117" s="34">
        <v>9474</v>
      </c>
      <c r="AR117" s="28">
        <v>1860</v>
      </c>
      <c r="AS117" s="28">
        <v>11333</v>
      </c>
      <c r="AT117" s="33">
        <v>2730</v>
      </c>
      <c r="AU117" s="52">
        <f t="shared" si="3"/>
        <v>2769</v>
      </c>
      <c r="AV117" s="28">
        <v>540</v>
      </c>
      <c r="AW117" s="34">
        <v>9474</v>
      </c>
      <c r="AX117" s="28">
        <v>106</v>
      </c>
      <c r="AY117" s="28">
        <v>1860</v>
      </c>
      <c r="AZ117" s="28">
        <v>646</v>
      </c>
      <c r="BA117" s="28">
        <v>11333</v>
      </c>
    </row>
    <row r="118" spans="16:53" ht="13.5">
      <c r="P118" s="24" t="s">
        <v>344</v>
      </c>
      <c r="Q118" s="25" t="s">
        <v>233</v>
      </c>
      <c r="R118" s="25" t="s">
        <v>345</v>
      </c>
      <c r="S118" s="25" t="s">
        <v>45</v>
      </c>
      <c r="T118" s="26" t="s">
        <v>278</v>
      </c>
      <c r="U118" s="26" t="s">
        <v>35</v>
      </c>
      <c r="V118" s="27" t="s">
        <v>279</v>
      </c>
      <c r="W118" s="27">
        <v>3</v>
      </c>
      <c r="X118" s="28">
        <v>759</v>
      </c>
      <c r="Y118" s="28">
        <v>16</v>
      </c>
      <c r="Z118" s="28">
        <v>33078</v>
      </c>
      <c r="AA118" s="22">
        <f t="shared" si="2"/>
        <v>2.067375</v>
      </c>
      <c r="AB118" s="29" t="s">
        <v>346</v>
      </c>
      <c r="AC118" s="28">
        <v>671</v>
      </c>
      <c r="AD118" s="30">
        <v>88.4</v>
      </c>
      <c r="AE118" s="28">
        <v>33078</v>
      </c>
      <c r="AF118" s="35">
        <v>100</v>
      </c>
      <c r="AG118" s="34">
        <v>5459</v>
      </c>
      <c r="AH118" s="31">
        <v>165.03</v>
      </c>
      <c r="AI118" s="34">
        <v>3160</v>
      </c>
      <c r="AJ118" s="36">
        <v>2130</v>
      </c>
      <c r="AK118" s="34">
        <v>1030</v>
      </c>
      <c r="AL118" s="32">
        <v>95.53</v>
      </c>
      <c r="AM118" s="32">
        <v>64.39</v>
      </c>
      <c r="AN118" s="32">
        <v>31.14</v>
      </c>
      <c r="AO118" s="30">
        <v>172.8</v>
      </c>
      <c r="AP118" s="30">
        <v>256.3</v>
      </c>
      <c r="AQ118" s="34">
        <v>2806</v>
      </c>
      <c r="AR118" s="28">
        <v>1357</v>
      </c>
      <c r="AS118" s="28">
        <v>4163</v>
      </c>
      <c r="AT118" s="33">
        <v>3318</v>
      </c>
      <c r="AU118" s="52">
        <f t="shared" si="3"/>
        <v>3301</v>
      </c>
      <c r="AV118" s="28">
        <v>2229</v>
      </c>
      <c r="AW118" s="34">
        <v>2937</v>
      </c>
      <c r="AX118" s="28">
        <v>1030</v>
      </c>
      <c r="AY118" s="28">
        <v>1357</v>
      </c>
      <c r="AZ118" s="28">
        <v>3259</v>
      </c>
      <c r="BA118" s="28">
        <v>4294</v>
      </c>
    </row>
    <row r="119" spans="16:53" ht="13.5">
      <c r="P119" s="24" t="s">
        <v>347</v>
      </c>
      <c r="Q119" s="25" t="s">
        <v>233</v>
      </c>
      <c r="R119" s="25" t="s">
        <v>348</v>
      </c>
      <c r="S119" s="25" t="s">
        <v>40</v>
      </c>
      <c r="T119" s="26" t="s">
        <v>278</v>
      </c>
      <c r="U119" s="26" t="s">
        <v>35</v>
      </c>
      <c r="V119" s="27" t="s">
        <v>279</v>
      </c>
      <c r="W119" s="27">
        <v>3</v>
      </c>
      <c r="X119" s="28">
        <v>163</v>
      </c>
      <c r="Y119" s="28">
        <v>6</v>
      </c>
      <c r="Z119" s="28">
        <v>9893</v>
      </c>
      <c r="AA119" s="22">
        <f t="shared" si="2"/>
        <v>1.6488333333333332</v>
      </c>
      <c r="AB119" s="29" t="s">
        <v>80</v>
      </c>
      <c r="AC119" s="28">
        <v>139</v>
      </c>
      <c r="AD119" s="30">
        <v>85.3</v>
      </c>
      <c r="AE119" s="28">
        <v>9893</v>
      </c>
      <c r="AF119" s="35">
        <v>100</v>
      </c>
      <c r="AG119" s="34">
        <v>1687</v>
      </c>
      <c r="AH119" s="31">
        <v>170.52</v>
      </c>
      <c r="AI119" s="34">
        <v>3604</v>
      </c>
      <c r="AJ119" s="36">
        <v>2715</v>
      </c>
      <c r="AK119" s="34">
        <v>889</v>
      </c>
      <c r="AL119" s="32">
        <v>364.3</v>
      </c>
      <c r="AM119" s="32">
        <v>274.44</v>
      </c>
      <c r="AN119" s="32">
        <v>89.86</v>
      </c>
      <c r="AO119" s="30">
        <v>46.8</v>
      </c>
      <c r="AP119" s="30">
        <v>62.1</v>
      </c>
      <c r="AQ119" s="34">
        <v>16656</v>
      </c>
      <c r="AR119" s="28">
        <v>5454</v>
      </c>
      <c r="AS119" s="28">
        <v>22110</v>
      </c>
      <c r="AT119" s="33">
        <v>3202</v>
      </c>
      <c r="AU119" s="52">
        <f t="shared" si="3"/>
        <v>3410</v>
      </c>
      <c r="AV119" s="28">
        <v>2715</v>
      </c>
      <c r="AW119" s="34">
        <v>16656</v>
      </c>
      <c r="AX119" s="28">
        <v>889</v>
      </c>
      <c r="AY119" s="28">
        <v>5454</v>
      </c>
      <c r="AZ119" s="28">
        <v>3604</v>
      </c>
      <c r="BA119" s="28">
        <v>22110</v>
      </c>
    </row>
    <row r="120" spans="16:53" ht="13.5">
      <c r="P120" s="24" t="s">
        <v>349</v>
      </c>
      <c r="Q120" s="25" t="s">
        <v>233</v>
      </c>
      <c r="R120" s="25" t="s">
        <v>350</v>
      </c>
      <c r="S120" s="25" t="s">
        <v>40</v>
      </c>
      <c r="T120" s="26" t="s">
        <v>278</v>
      </c>
      <c r="U120" s="26" t="s">
        <v>35</v>
      </c>
      <c r="V120" s="27" t="s">
        <v>279</v>
      </c>
      <c r="W120" s="27">
        <v>3</v>
      </c>
      <c r="X120" s="28">
        <v>420</v>
      </c>
      <c r="Y120" s="28">
        <v>32</v>
      </c>
      <c r="Z120" s="28">
        <v>21849</v>
      </c>
      <c r="AA120" s="22">
        <f t="shared" si="2"/>
        <v>0.68278125</v>
      </c>
      <c r="AB120" s="29" t="s">
        <v>351</v>
      </c>
      <c r="AC120" s="28">
        <v>417</v>
      </c>
      <c r="AD120" s="30">
        <v>99.3</v>
      </c>
      <c r="AE120" s="28">
        <v>21849</v>
      </c>
      <c r="AF120" s="35">
        <v>100</v>
      </c>
      <c r="AG120" s="34">
        <v>2623</v>
      </c>
      <c r="AH120" s="31">
        <v>120.05</v>
      </c>
      <c r="AI120" s="34">
        <v>7217</v>
      </c>
      <c r="AJ120" s="36">
        <v>4915</v>
      </c>
      <c r="AK120" s="34">
        <v>2302</v>
      </c>
      <c r="AL120" s="32">
        <v>330.31</v>
      </c>
      <c r="AM120" s="32">
        <v>224.95</v>
      </c>
      <c r="AN120" s="32">
        <v>105.36</v>
      </c>
      <c r="AO120" s="30">
        <v>36.3</v>
      </c>
      <c r="AP120" s="30">
        <v>53.4</v>
      </c>
      <c r="AQ120" s="34">
        <v>11702</v>
      </c>
      <c r="AR120" s="28">
        <v>5481</v>
      </c>
      <c r="AS120" s="28">
        <v>17183</v>
      </c>
      <c r="AT120" s="33">
        <v>2360</v>
      </c>
      <c r="AU120" s="52">
        <f t="shared" si="3"/>
        <v>2401</v>
      </c>
      <c r="AV120" s="28">
        <v>4986</v>
      </c>
      <c r="AW120" s="34">
        <v>11871</v>
      </c>
      <c r="AX120" s="28">
        <v>2797</v>
      </c>
      <c r="AY120" s="28">
        <v>6660</v>
      </c>
      <c r="AZ120" s="28">
        <v>7783</v>
      </c>
      <c r="BA120" s="28">
        <v>18531</v>
      </c>
    </row>
    <row r="121" spans="16:53" ht="13.5">
      <c r="P121" s="24" t="s">
        <v>352</v>
      </c>
      <c r="Q121" s="25" t="s">
        <v>98</v>
      </c>
      <c r="R121" s="25" t="s">
        <v>353</v>
      </c>
      <c r="S121" s="25" t="s">
        <v>45</v>
      </c>
      <c r="T121" s="26" t="s">
        <v>278</v>
      </c>
      <c r="U121" s="26" t="s">
        <v>35</v>
      </c>
      <c r="V121" s="27" t="s">
        <v>279</v>
      </c>
      <c r="W121" s="27">
        <v>3</v>
      </c>
      <c r="X121" s="28">
        <v>717</v>
      </c>
      <c r="Y121" s="28">
        <v>36</v>
      </c>
      <c r="Z121" s="28">
        <v>46300</v>
      </c>
      <c r="AA121" s="22">
        <f t="shared" si="2"/>
        <v>1.286111111111111</v>
      </c>
      <c r="AB121" s="29" t="s">
        <v>354</v>
      </c>
      <c r="AC121" s="28">
        <v>711</v>
      </c>
      <c r="AD121" s="30">
        <v>99.2</v>
      </c>
      <c r="AE121" s="28">
        <v>46300</v>
      </c>
      <c r="AF121" s="35">
        <v>100</v>
      </c>
      <c r="AG121" s="34">
        <v>5548</v>
      </c>
      <c r="AH121" s="31">
        <v>119.83</v>
      </c>
      <c r="AI121" s="34">
        <v>10533</v>
      </c>
      <c r="AJ121" s="36">
        <v>9319</v>
      </c>
      <c r="AK121" s="34">
        <v>1214</v>
      </c>
      <c r="AL121" s="32">
        <v>227.49</v>
      </c>
      <c r="AM121" s="32">
        <v>201.27</v>
      </c>
      <c r="AN121" s="32">
        <v>26.22</v>
      </c>
      <c r="AO121" s="30">
        <v>52.7</v>
      </c>
      <c r="AP121" s="30">
        <v>59.5</v>
      </c>
      <c r="AQ121" s="34">
        <v>12997</v>
      </c>
      <c r="AR121" s="28">
        <v>1693</v>
      </c>
      <c r="AS121" s="28">
        <v>14690</v>
      </c>
      <c r="AT121" s="33">
        <v>2730</v>
      </c>
      <c r="AU121" s="52">
        <f t="shared" si="3"/>
        <v>2397</v>
      </c>
      <c r="AV121" s="28">
        <v>9319</v>
      </c>
      <c r="AW121" s="34">
        <v>12997</v>
      </c>
      <c r="AX121" s="28">
        <v>1214</v>
      </c>
      <c r="AY121" s="28">
        <v>1693</v>
      </c>
      <c r="AZ121" s="28">
        <v>10533</v>
      </c>
      <c r="BA121" s="28">
        <v>14690</v>
      </c>
    </row>
    <row r="122" spans="16:53" ht="13.5">
      <c r="P122" s="24" t="s">
        <v>355</v>
      </c>
      <c r="Q122" s="25" t="s">
        <v>98</v>
      </c>
      <c r="R122" s="25" t="s">
        <v>356</v>
      </c>
      <c r="S122" s="25" t="s">
        <v>45</v>
      </c>
      <c r="T122" s="26" t="s">
        <v>278</v>
      </c>
      <c r="U122" s="26" t="s">
        <v>35</v>
      </c>
      <c r="V122" s="27" t="s">
        <v>279</v>
      </c>
      <c r="W122" s="27">
        <v>3</v>
      </c>
      <c r="X122" s="28">
        <v>2893</v>
      </c>
      <c r="Y122" s="28">
        <v>18140</v>
      </c>
      <c r="Z122" s="28">
        <v>213992</v>
      </c>
      <c r="AA122" s="22">
        <f t="shared" si="2"/>
        <v>0.011796692392502755</v>
      </c>
      <c r="AB122" s="29" t="s">
        <v>304</v>
      </c>
      <c r="AC122" s="28">
        <v>2893</v>
      </c>
      <c r="AD122" s="30">
        <v>100</v>
      </c>
      <c r="AE122" s="28">
        <v>213992</v>
      </c>
      <c r="AF122" s="35">
        <v>100</v>
      </c>
      <c r="AG122" s="34">
        <v>31693</v>
      </c>
      <c r="AH122" s="31">
        <v>148.1</v>
      </c>
      <c r="AI122" s="34">
        <v>89372</v>
      </c>
      <c r="AJ122" s="36">
        <v>39267</v>
      </c>
      <c r="AK122" s="34">
        <v>50105</v>
      </c>
      <c r="AL122" s="32">
        <v>417.64</v>
      </c>
      <c r="AM122" s="32">
        <v>183.5</v>
      </c>
      <c r="AN122" s="32">
        <v>234.14</v>
      </c>
      <c r="AO122" s="30">
        <v>35.5</v>
      </c>
      <c r="AP122" s="30">
        <v>80.7</v>
      </c>
      <c r="AQ122" s="34">
        <v>13573</v>
      </c>
      <c r="AR122" s="28">
        <v>17319</v>
      </c>
      <c r="AS122" s="28">
        <v>30892</v>
      </c>
      <c r="AT122" s="33">
        <v>2310</v>
      </c>
      <c r="AU122" s="52">
        <f t="shared" si="3"/>
        <v>2962</v>
      </c>
      <c r="AV122" s="28">
        <v>39267</v>
      </c>
      <c r="AW122" s="34">
        <v>13573</v>
      </c>
      <c r="AX122" s="28">
        <v>50105</v>
      </c>
      <c r="AY122" s="28">
        <v>17319</v>
      </c>
      <c r="AZ122" s="28">
        <v>89372</v>
      </c>
      <c r="BA122" s="28">
        <v>30892</v>
      </c>
    </row>
    <row r="123" spans="16:53" ht="13.5">
      <c r="P123" s="24" t="s">
        <v>357</v>
      </c>
      <c r="Q123" s="25" t="s">
        <v>98</v>
      </c>
      <c r="R123" s="25" t="s">
        <v>358</v>
      </c>
      <c r="S123" s="25" t="s">
        <v>40</v>
      </c>
      <c r="T123" s="26" t="s">
        <v>278</v>
      </c>
      <c r="U123" s="26" t="s">
        <v>35</v>
      </c>
      <c r="V123" s="27" t="s">
        <v>279</v>
      </c>
      <c r="W123" s="27">
        <v>3</v>
      </c>
      <c r="X123" s="28">
        <v>47</v>
      </c>
      <c r="Y123" s="28">
        <v>1</v>
      </c>
      <c r="Z123" s="28">
        <v>854</v>
      </c>
      <c r="AA123" s="22">
        <f t="shared" si="2"/>
        <v>0.854</v>
      </c>
      <c r="AB123" s="29" t="s">
        <v>359</v>
      </c>
      <c r="AC123" s="28">
        <v>47</v>
      </c>
      <c r="AD123" s="30">
        <v>100</v>
      </c>
      <c r="AE123" s="28">
        <v>854</v>
      </c>
      <c r="AF123" s="35">
        <v>100</v>
      </c>
      <c r="AG123" s="34">
        <v>147</v>
      </c>
      <c r="AH123" s="31">
        <v>172.13</v>
      </c>
      <c r="AI123" s="34">
        <v>306</v>
      </c>
      <c r="AJ123" s="36">
        <v>275</v>
      </c>
      <c r="AK123" s="34">
        <v>31</v>
      </c>
      <c r="AL123" s="32">
        <v>358.31</v>
      </c>
      <c r="AM123" s="32">
        <v>322.01</v>
      </c>
      <c r="AN123" s="32">
        <v>36.3</v>
      </c>
      <c r="AO123" s="30">
        <v>48</v>
      </c>
      <c r="AP123" s="30">
        <v>53.5</v>
      </c>
      <c r="AQ123" s="34">
        <v>5851</v>
      </c>
      <c r="AR123" s="28">
        <v>660</v>
      </c>
      <c r="AS123" s="28">
        <v>6511</v>
      </c>
      <c r="AT123" s="33">
        <v>2900</v>
      </c>
      <c r="AU123" s="52">
        <f t="shared" si="3"/>
        <v>3443</v>
      </c>
      <c r="AV123" s="28">
        <v>275</v>
      </c>
      <c r="AW123" s="34">
        <v>5851</v>
      </c>
      <c r="AX123" s="28">
        <v>46</v>
      </c>
      <c r="AY123" s="28">
        <v>979</v>
      </c>
      <c r="AZ123" s="28">
        <v>321</v>
      </c>
      <c r="BA123" s="28">
        <v>6830</v>
      </c>
    </row>
    <row r="124" spans="16:53" ht="13.5">
      <c r="P124" s="24" t="s">
        <v>360</v>
      </c>
      <c r="Q124" s="25" t="s">
        <v>361</v>
      </c>
      <c r="R124" s="25" t="s">
        <v>362</v>
      </c>
      <c r="S124" s="25" t="s">
        <v>40</v>
      </c>
      <c r="T124" s="26" t="s">
        <v>278</v>
      </c>
      <c r="U124" s="26" t="s">
        <v>35</v>
      </c>
      <c r="V124" s="27" t="s">
        <v>279</v>
      </c>
      <c r="W124" s="27">
        <v>3</v>
      </c>
      <c r="X124" s="28">
        <v>28</v>
      </c>
      <c r="Y124" s="28">
        <v>1</v>
      </c>
      <c r="Z124" s="28">
        <v>1223</v>
      </c>
      <c r="AA124" s="22">
        <f t="shared" si="2"/>
        <v>1.223</v>
      </c>
      <c r="AB124" s="29" t="s">
        <v>363</v>
      </c>
      <c r="AC124" s="28">
        <v>28</v>
      </c>
      <c r="AD124" s="30">
        <v>100</v>
      </c>
      <c r="AE124" s="28">
        <v>1223</v>
      </c>
      <c r="AF124" s="35">
        <v>100</v>
      </c>
      <c r="AG124" s="34">
        <v>274</v>
      </c>
      <c r="AH124" s="31">
        <v>224.04</v>
      </c>
      <c r="AI124" s="34">
        <v>740</v>
      </c>
      <c r="AJ124" s="36">
        <v>612</v>
      </c>
      <c r="AK124" s="34">
        <v>128</v>
      </c>
      <c r="AL124" s="32">
        <v>605.07</v>
      </c>
      <c r="AM124" s="32">
        <v>500.41</v>
      </c>
      <c r="AN124" s="32">
        <v>104.66</v>
      </c>
      <c r="AO124" s="30">
        <v>37</v>
      </c>
      <c r="AP124" s="30">
        <v>44.8</v>
      </c>
      <c r="AQ124" s="34">
        <v>21857</v>
      </c>
      <c r="AR124" s="28">
        <v>4571</v>
      </c>
      <c r="AS124" s="28">
        <v>26429</v>
      </c>
      <c r="AT124" s="33">
        <v>2700</v>
      </c>
      <c r="AU124" s="52">
        <f t="shared" si="3"/>
        <v>4481</v>
      </c>
      <c r="AV124" s="28">
        <v>612</v>
      </c>
      <c r="AW124" s="34">
        <v>21857</v>
      </c>
      <c r="AX124" s="28">
        <v>128</v>
      </c>
      <c r="AY124" s="28">
        <v>4571</v>
      </c>
      <c r="AZ124" s="28">
        <v>740</v>
      </c>
      <c r="BA124" s="28">
        <v>26429</v>
      </c>
    </row>
    <row r="125" spans="16:53" ht="13.5">
      <c r="P125" s="24" t="s">
        <v>364</v>
      </c>
      <c r="Q125" s="25" t="s">
        <v>361</v>
      </c>
      <c r="R125" s="25" t="s">
        <v>365</v>
      </c>
      <c r="S125" s="25" t="s">
        <v>45</v>
      </c>
      <c r="T125" s="26" t="s">
        <v>278</v>
      </c>
      <c r="U125" s="26" t="s">
        <v>35</v>
      </c>
      <c r="V125" s="27" t="s">
        <v>279</v>
      </c>
      <c r="W125" s="27">
        <v>3</v>
      </c>
      <c r="X125" s="28">
        <v>741</v>
      </c>
      <c r="Y125" s="28">
        <v>1148</v>
      </c>
      <c r="Z125" s="28">
        <v>67525</v>
      </c>
      <c r="AA125" s="22">
        <f t="shared" si="2"/>
        <v>0.058819686411149825</v>
      </c>
      <c r="AB125" s="29" t="s">
        <v>366</v>
      </c>
      <c r="AC125" s="28">
        <v>741</v>
      </c>
      <c r="AD125" s="30">
        <v>100</v>
      </c>
      <c r="AE125" s="28">
        <v>67525</v>
      </c>
      <c r="AF125" s="35">
        <v>100</v>
      </c>
      <c r="AG125" s="34">
        <v>9864</v>
      </c>
      <c r="AH125" s="31">
        <v>146.08</v>
      </c>
      <c r="AI125" s="34">
        <v>19701</v>
      </c>
      <c r="AJ125" s="36">
        <v>18222</v>
      </c>
      <c r="AK125" s="34">
        <v>1479</v>
      </c>
      <c r="AL125" s="32">
        <v>291.76</v>
      </c>
      <c r="AM125" s="32">
        <v>269.86</v>
      </c>
      <c r="AN125" s="32">
        <v>21.9</v>
      </c>
      <c r="AO125" s="30">
        <v>50.1</v>
      </c>
      <c r="AP125" s="30">
        <v>54.1</v>
      </c>
      <c r="AQ125" s="34">
        <v>24591</v>
      </c>
      <c r="AR125" s="28">
        <v>1996</v>
      </c>
      <c r="AS125" s="28">
        <v>26587</v>
      </c>
      <c r="AT125" s="33">
        <v>3350</v>
      </c>
      <c r="AU125" s="52">
        <f t="shared" si="3"/>
        <v>2922</v>
      </c>
      <c r="AV125" s="28">
        <v>18222</v>
      </c>
      <c r="AW125" s="34">
        <v>24591</v>
      </c>
      <c r="AX125" s="28">
        <v>1479</v>
      </c>
      <c r="AY125" s="28">
        <v>1996</v>
      </c>
      <c r="AZ125" s="28">
        <v>19701</v>
      </c>
      <c r="BA125" s="28">
        <v>26587</v>
      </c>
    </row>
    <row r="126" spans="16:53" ht="13.5">
      <c r="P126" s="24" t="s">
        <v>367</v>
      </c>
      <c r="Q126" s="25" t="s">
        <v>368</v>
      </c>
      <c r="R126" s="25" t="s">
        <v>369</v>
      </c>
      <c r="S126" s="25" t="s">
        <v>45</v>
      </c>
      <c r="T126" s="26" t="s">
        <v>278</v>
      </c>
      <c r="U126" s="26" t="s">
        <v>35</v>
      </c>
      <c r="V126" s="27" t="s">
        <v>279</v>
      </c>
      <c r="W126" s="27">
        <v>3</v>
      </c>
      <c r="X126" s="28">
        <v>484</v>
      </c>
      <c r="Y126" s="28">
        <v>1400</v>
      </c>
      <c r="Z126" s="28">
        <v>16910</v>
      </c>
      <c r="AA126" s="22">
        <f t="shared" si="2"/>
        <v>0.01207857142857143</v>
      </c>
      <c r="AB126" s="29" t="s">
        <v>370</v>
      </c>
      <c r="AC126" s="28">
        <v>205</v>
      </c>
      <c r="AD126" s="30">
        <v>42.4</v>
      </c>
      <c r="AE126" s="28">
        <v>16910</v>
      </c>
      <c r="AF126" s="35">
        <v>100</v>
      </c>
      <c r="AG126" s="34">
        <v>4298</v>
      </c>
      <c r="AH126" s="31">
        <v>254.17</v>
      </c>
      <c r="AI126" s="34">
        <v>10606</v>
      </c>
      <c r="AJ126" s="36">
        <v>8803</v>
      </c>
      <c r="AK126" s="34">
        <v>1803</v>
      </c>
      <c r="AL126" s="32">
        <v>627.2</v>
      </c>
      <c r="AM126" s="32">
        <v>520.58</v>
      </c>
      <c r="AN126" s="32">
        <v>106.62</v>
      </c>
      <c r="AO126" s="30">
        <v>40.5</v>
      </c>
      <c r="AP126" s="30">
        <v>48.8</v>
      </c>
      <c r="AQ126" s="34">
        <v>18188</v>
      </c>
      <c r="AR126" s="28">
        <v>3725</v>
      </c>
      <c r="AS126" s="28">
        <v>21913</v>
      </c>
      <c r="AT126" s="33">
        <v>4620</v>
      </c>
      <c r="AU126" s="52">
        <f t="shared" si="3"/>
        <v>5083</v>
      </c>
      <c r="AV126" s="28">
        <v>8803</v>
      </c>
      <c r="AW126" s="34">
        <v>18188</v>
      </c>
      <c r="AX126" s="28">
        <v>1803</v>
      </c>
      <c r="AY126" s="28">
        <v>3725</v>
      </c>
      <c r="AZ126" s="28">
        <v>10606</v>
      </c>
      <c r="BA126" s="28">
        <v>21913</v>
      </c>
    </row>
    <row r="127" spans="16:53" ht="13.5">
      <c r="P127" s="24" t="s">
        <v>371</v>
      </c>
      <c r="Q127" s="25" t="s">
        <v>368</v>
      </c>
      <c r="R127" s="25" t="s">
        <v>372</v>
      </c>
      <c r="S127" s="25" t="s">
        <v>40</v>
      </c>
      <c r="T127" s="26" t="s">
        <v>278</v>
      </c>
      <c r="U127" s="26" t="s">
        <v>35</v>
      </c>
      <c r="V127" s="27" t="s">
        <v>279</v>
      </c>
      <c r="W127" s="27">
        <v>3</v>
      </c>
      <c r="X127" s="28">
        <v>5</v>
      </c>
      <c r="Y127" s="28">
        <v>1</v>
      </c>
      <c r="Z127" s="28">
        <v>314</v>
      </c>
      <c r="AA127" s="22">
        <f t="shared" si="2"/>
        <v>0.314</v>
      </c>
      <c r="AB127" s="29" t="s">
        <v>366</v>
      </c>
      <c r="AC127" s="28">
        <v>5</v>
      </c>
      <c r="AD127" s="30">
        <v>100</v>
      </c>
      <c r="AE127" s="28">
        <v>314</v>
      </c>
      <c r="AF127" s="35">
        <v>100</v>
      </c>
      <c r="AG127" s="34">
        <v>71</v>
      </c>
      <c r="AH127" s="31">
        <v>226.11</v>
      </c>
      <c r="AI127" s="34">
        <v>233</v>
      </c>
      <c r="AJ127" s="36">
        <v>199</v>
      </c>
      <c r="AK127" s="34">
        <v>34</v>
      </c>
      <c r="AL127" s="32">
        <v>742.04</v>
      </c>
      <c r="AM127" s="32">
        <v>633.76</v>
      </c>
      <c r="AN127" s="32">
        <v>108.28</v>
      </c>
      <c r="AO127" s="30">
        <v>30.5</v>
      </c>
      <c r="AP127" s="30">
        <v>35.7</v>
      </c>
      <c r="AQ127" s="34">
        <v>39800</v>
      </c>
      <c r="AR127" s="28">
        <v>6800</v>
      </c>
      <c r="AS127" s="28">
        <v>46600</v>
      </c>
      <c r="AT127" s="33">
        <v>4515</v>
      </c>
      <c r="AU127" s="52">
        <f t="shared" si="3"/>
        <v>4522</v>
      </c>
      <c r="AV127" s="28">
        <v>199</v>
      </c>
      <c r="AW127" s="34">
        <v>39800</v>
      </c>
      <c r="AX127" s="28">
        <v>50</v>
      </c>
      <c r="AY127" s="28">
        <v>10000</v>
      </c>
      <c r="AZ127" s="28">
        <v>249</v>
      </c>
      <c r="BA127" s="28">
        <v>49800</v>
      </c>
    </row>
    <row r="128" spans="16:53" ht="13.5">
      <c r="P128" s="24" t="s">
        <v>373</v>
      </c>
      <c r="Q128" s="25" t="s">
        <v>368</v>
      </c>
      <c r="R128" s="25" t="s">
        <v>374</v>
      </c>
      <c r="S128" s="25" t="s">
        <v>33</v>
      </c>
      <c r="T128" s="26" t="s">
        <v>278</v>
      </c>
      <c r="U128" s="26" t="s">
        <v>35</v>
      </c>
      <c r="V128" s="27" t="s">
        <v>279</v>
      </c>
      <c r="W128" s="27">
        <v>3</v>
      </c>
      <c r="X128" s="28">
        <v>495</v>
      </c>
      <c r="Y128" s="28">
        <v>5991</v>
      </c>
      <c r="Z128" s="28">
        <v>39545</v>
      </c>
      <c r="AA128" s="22">
        <f t="shared" si="2"/>
        <v>0.006600734434985812</v>
      </c>
      <c r="AB128" s="29" t="s">
        <v>375</v>
      </c>
      <c r="AC128" s="28">
        <v>495</v>
      </c>
      <c r="AD128" s="30">
        <v>100</v>
      </c>
      <c r="AE128" s="28">
        <v>39545</v>
      </c>
      <c r="AF128" s="35">
        <v>100</v>
      </c>
      <c r="AG128" s="34">
        <v>7601</v>
      </c>
      <c r="AH128" s="31">
        <v>192.21</v>
      </c>
      <c r="AI128" s="34">
        <v>12227</v>
      </c>
      <c r="AJ128" s="36">
        <v>6984</v>
      </c>
      <c r="AK128" s="34">
        <v>5243</v>
      </c>
      <c r="AL128" s="32">
        <v>309.19</v>
      </c>
      <c r="AM128" s="32">
        <v>176.61</v>
      </c>
      <c r="AN128" s="32">
        <v>132.58</v>
      </c>
      <c r="AO128" s="30">
        <v>62.2</v>
      </c>
      <c r="AP128" s="30">
        <v>108.8</v>
      </c>
      <c r="AQ128" s="34">
        <v>14109</v>
      </c>
      <c r="AR128" s="28">
        <v>10592</v>
      </c>
      <c r="AS128" s="28">
        <v>24701</v>
      </c>
      <c r="AT128" s="33">
        <v>2835</v>
      </c>
      <c r="AU128" s="52">
        <f t="shared" si="3"/>
        <v>3844</v>
      </c>
      <c r="AV128" s="28">
        <v>6984</v>
      </c>
      <c r="AW128" s="34">
        <v>14109</v>
      </c>
      <c r="AX128" s="28">
        <v>5706</v>
      </c>
      <c r="AY128" s="28">
        <v>11527</v>
      </c>
      <c r="AZ128" s="28">
        <v>12690</v>
      </c>
      <c r="BA128" s="28">
        <v>25636</v>
      </c>
    </row>
    <row r="129" spans="16:53" ht="13.5">
      <c r="P129" s="24" t="s">
        <v>376</v>
      </c>
      <c r="Q129" s="25" t="s">
        <v>377</v>
      </c>
      <c r="R129" s="25" t="s">
        <v>378</v>
      </c>
      <c r="S129" s="25" t="s">
        <v>45</v>
      </c>
      <c r="T129" s="26" t="s">
        <v>278</v>
      </c>
      <c r="U129" s="26" t="s">
        <v>35</v>
      </c>
      <c r="V129" s="27" t="s">
        <v>279</v>
      </c>
      <c r="W129" s="27">
        <v>3</v>
      </c>
      <c r="X129" s="28">
        <v>1471</v>
      </c>
      <c r="Y129" s="28">
        <v>158</v>
      </c>
      <c r="Z129" s="28">
        <v>70445</v>
      </c>
      <c r="AA129" s="22">
        <f t="shared" si="2"/>
        <v>0.4458544303797468</v>
      </c>
      <c r="AB129" s="29" t="s">
        <v>379</v>
      </c>
      <c r="AC129" s="28">
        <v>965</v>
      </c>
      <c r="AD129" s="30">
        <v>65.6</v>
      </c>
      <c r="AE129" s="28">
        <v>70445</v>
      </c>
      <c r="AF129" s="35">
        <v>100</v>
      </c>
      <c r="AG129" s="34">
        <v>6362</v>
      </c>
      <c r="AH129" s="31">
        <v>90.31</v>
      </c>
      <c r="AI129" s="34">
        <v>2016</v>
      </c>
      <c r="AJ129" s="36">
        <v>2016</v>
      </c>
      <c r="AK129" s="34">
        <v>0</v>
      </c>
      <c r="AL129" s="32">
        <v>28.62</v>
      </c>
      <c r="AM129" s="32">
        <v>28.62</v>
      </c>
      <c r="AN129" s="32">
        <v>0</v>
      </c>
      <c r="AO129" s="30">
        <v>315.6</v>
      </c>
      <c r="AP129" s="30">
        <v>315.6</v>
      </c>
      <c r="AQ129" s="34">
        <v>1370</v>
      </c>
      <c r="AR129" s="28">
        <v>0</v>
      </c>
      <c r="AS129" s="28">
        <v>1370</v>
      </c>
      <c r="AT129" s="33">
        <v>1990</v>
      </c>
      <c r="AU129" s="52">
        <f t="shared" si="3"/>
        <v>1806</v>
      </c>
      <c r="AV129" s="28">
        <v>7642</v>
      </c>
      <c r="AW129" s="34">
        <v>5195</v>
      </c>
      <c r="AX129" s="28">
        <v>2437</v>
      </c>
      <c r="AY129" s="28">
        <v>1657</v>
      </c>
      <c r="AZ129" s="28">
        <v>10079</v>
      </c>
      <c r="BA129" s="28">
        <v>6852</v>
      </c>
    </row>
    <row r="130" spans="16:53" ht="13.5">
      <c r="P130" s="24" t="s">
        <v>380</v>
      </c>
      <c r="Q130" s="25" t="s">
        <v>43</v>
      </c>
      <c r="R130" s="25" t="s">
        <v>381</v>
      </c>
      <c r="S130" s="25" t="s">
        <v>40</v>
      </c>
      <c r="T130" s="26" t="s">
        <v>278</v>
      </c>
      <c r="U130" s="26" t="s">
        <v>35</v>
      </c>
      <c r="V130" s="27" t="s">
        <v>279</v>
      </c>
      <c r="W130" s="27">
        <v>3</v>
      </c>
      <c r="X130" s="28">
        <v>194</v>
      </c>
      <c r="Y130" s="28">
        <v>12</v>
      </c>
      <c r="Z130" s="28">
        <v>8524</v>
      </c>
      <c r="AA130" s="22">
        <f t="shared" si="2"/>
        <v>0.7103333333333334</v>
      </c>
      <c r="AB130" s="29" t="s">
        <v>382</v>
      </c>
      <c r="AC130" s="28">
        <v>120</v>
      </c>
      <c r="AD130" s="30">
        <v>61.9</v>
      </c>
      <c r="AE130" s="28">
        <v>8524</v>
      </c>
      <c r="AF130" s="35">
        <v>100</v>
      </c>
      <c r="AG130" s="34">
        <v>923</v>
      </c>
      <c r="AH130" s="31">
        <v>108.28</v>
      </c>
      <c r="AI130" s="34">
        <v>1616</v>
      </c>
      <c r="AJ130" s="36">
        <v>955</v>
      </c>
      <c r="AK130" s="34">
        <v>661</v>
      </c>
      <c r="AL130" s="32">
        <v>189.58</v>
      </c>
      <c r="AM130" s="32">
        <v>112.04</v>
      </c>
      <c r="AN130" s="32">
        <v>77.55</v>
      </c>
      <c r="AO130" s="30">
        <v>57.1</v>
      </c>
      <c r="AP130" s="30">
        <v>96.6</v>
      </c>
      <c r="AQ130" s="34">
        <v>4923</v>
      </c>
      <c r="AR130" s="28">
        <v>3407</v>
      </c>
      <c r="AS130" s="28">
        <v>8330</v>
      </c>
      <c r="AT130" s="33">
        <v>2310</v>
      </c>
      <c r="AU130" s="52">
        <f t="shared" si="3"/>
        <v>2166</v>
      </c>
      <c r="AV130" s="28">
        <v>955</v>
      </c>
      <c r="AW130" s="34">
        <v>4923</v>
      </c>
      <c r="AX130" s="28">
        <v>1008</v>
      </c>
      <c r="AY130" s="28">
        <v>5196</v>
      </c>
      <c r="AZ130" s="28">
        <v>1963</v>
      </c>
      <c r="BA130" s="28">
        <v>10119</v>
      </c>
    </row>
    <row r="131" spans="16:53" ht="13.5">
      <c r="P131" s="24" t="s">
        <v>383</v>
      </c>
      <c r="Q131" s="25" t="s">
        <v>384</v>
      </c>
      <c r="R131" s="25" t="s">
        <v>385</v>
      </c>
      <c r="S131" s="25" t="s">
        <v>40</v>
      </c>
      <c r="T131" s="26" t="s">
        <v>278</v>
      </c>
      <c r="U131" s="26" t="s">
        <v>35</v>
      </c>
      <c r="V131" s="27" t="s">
        <v>279</v>
      </c>
      <c r="W131" s="27">
        <v>3</v>
      </c>
      <c r="X131" s="28">
        <v>293</v>
      </c>
      <c r="Y131" s="28">
        <v>412</v>
      </c>
      <c r="Z131" s="28">
        <v>14640</v>
      </c>
      <c r="AA131" s="22">
        <f t="shared" si="2"/>
        <v>0.03553398058252427</v>
      </c>
      <c r="AB131" s="29" t="s">
        <v>301</v>
      </c>
      <c r="AC131" s="28">
        <v>160</v>
      </c>
      <c r="AD131" s="30">
        <v>54.6</v>
      </c>
      <c r="AE131" s="28">
        <v>14640</v>
      </c>
      <c r="AF131" s="35">
        <v>100</v>
      </c>
      <c r="AG131" s="34">
        <v>3594</v>
      </c>
      <c r="AH131" s="31">
        <v>245.49</v>
      </c>
      <c r="AI131" s="34">
        <v>14665</v>
      </c>
      <c r="AJ131" s="36">
        <v>12203</v>
      </c>
      <c r="AK131" s="34">
        <v>2462</v>
      </c>
      <c r="AL131" s="32">
        <v>1001.71</v>
      </c>
      <c r="AM131" s="32">
        <v>833.54</v>
      </c>
      <c r="AN131" s="32">
        <v>168.17</v>
      </c>
      <c r="AO131" s="30">
        <v>24.5</v>
      </c>
      <c r="AP131" s="30">
        <v>29.5</v>
      </c>
      <c r="AQ131" s="34">
        <v>41648</v>
      </c>
      <c r="AR131" s="28">
        <v>8403</v>
      </c>
      <c r="AS131" s="28">
        <v>50051</v>
      </c>
      <c r="AT131" s="33">
        <v>2500</v>
      </c>
      <c r="AU131" s="52">
        <f t="shared" si="3"/>
        <v>4910</v>
      </c>
      <c r="AV131" s="28">
        <v>12203</v>
      </c>
      <c r="AW131" s="34">
        <v>41648</v>
      </c>
      <c r="AX131" s="28">
        <v>3564</v>
      </c>
      <c r="AY131" s="28">
        <v>12164</v>
      </c>
      <c r="AZ131" s="28">
        <v>15767</v>
      </c>
      <c r="BA131" s="28">
        <v>53812</v>
      </c>
    </row>
    <row r="132" spans="16:53" ht="13.5">
      <c r="P132" s="24" t="s">
        <v>386</v>
      </c>
      <c r="Q132" s="25" t="s">
        <v>64</v>
      </c>
      <c r="R132" s="25" t="s">
        <v>387</v>
      </c>
      <c r="S132" s="25" t="s">
        <v>45</v>
      </c>
      <c r="T132" s="26" t="s">
        <v>278</v>
      </c>
      <c r="U132" s="26" t="s">
        <v>35</v>
      </c>
      <c r="V132" s="27" t="s">
        <v>279</v>
      </c>
      <c r="W132" s="27">
        <v>3</v>
      </c>
      <c r="X132" s="28">
        <v>650</v>
      </c>
      <c r="Y132" s="28">
        <v>3983</v>
      </c>
      <c r="Z132" s="28">
        <v>46757</v>
      </c>
      <c r="AA132" s="22">
        <f t="shared" si="2"/>
        <v>0.011739141350740646</v>
      </c>
      <c r="AB132" s="29" t="s">
        <v>388</v>
      </c>
      <c r="AC132" s="28">
        <v>650</v>
      </c>
      <c r="AD132" s="30">
        <v>100</v>
      </c>
      <c r="AE132" s="28">
        <v>46757</v>
      </c>
      <c r="AF132" s="35">
        <v>100</v>
      </c>
      <c r="AG132" s="34">
        <v>8811</v>
      </c>
      <c r="AH132" s="31">
        <v>188.44</v>
      </c>
      <c r="AI132" s="34">
        <v>8087</v>
      </c>
      <c r="AJ132" s="36">
        <v>6741</v>
      </c>
      <c r="AK132" s="34">
        <v>1346</v>
      </c>
      <c r="AL132" s="32">
        <v>172.96</v>
      </c>
      <c r="AM132" s="32">
        <v>144.17</v>
      </c>
      <c r="AN132" s="32">
        <v>28.79</v>
      </c>
      <c r="AO132" s="30">
        <v>109</v>
      </c>
      <c r="AP132" s="30">
        <v>130.7</v>
      </c>
      <c r="AQ132" s="34">
        <v>10371</v>
      </c>
      <c r="AR132" s="28">
        <v>2071</v>
      </c>
      <c r="AS132" s="28">
        <v>12442</v>
      </c>
      <c r="AT132" s="33">
        <v>4500</v>
      </c>
      <c r="AU132" s="52">
        <f t="shared" si="3"/>
        <v>3769</v>
      </c>
      <c r="AV132" s="28">
        <v>6741</v>
      </c>
      <c r="AW132" s="34">
        <v>10371</v>
      </c>
      <c r="AX132" s="28">
        <v>1346</v>
      </c>
      <c r="AY132" s="28">
        <v>2071</v>
      </c>
      <c r="AZ132" s="28">
        <v>8087</v>
      </c>
      <c r="BA132" s="28">
        <v>12442</v>
      </c>
    </row>
    <row r="133" spans="16:53" ht="13.5">
      <c r="P133" s="24" t="s">
        <v>389</v>
      </c>
      <c r="Q133" s="25" t="s">
        <v>188</v>
      </c>
      <c r="R133" s="25" t="s">
        <v>390</v>
      </c>
      <c r="S133" s="25" t="s">
        <v>45</v>
      </c>
      <c r="T133" s="26" t="s">
        <v>278</v>
      </c>
      <c r="U133" s="26" t="s">
        <v>35</v>
      </c>
      <c r="V133" s="27" t="s">
        <v>279</v>
      </c>
      <c r="W133" s="27">
        <v>3</v>
      </c>
      <c r="X133" s="28">
        <v>626</v>
      </c>
      <c r="Y133" s="28">
        <v>53</v>
      </c>
      <c r="Z133" s="28">
        <v>1430</v>
      </c>
      <c r="AA133" s="22">
        <f t="shared" si="2"/>
        <v>0.0269811320754717</v>
      </c>
      <c r="AB133" s="29" t="s">
        <v>391</v>
      </c>
      <c r="AC133" s="28">
        <v>285</v>
      </c>
      <c r="AD133" s="30">
        <v>45.5</v>
      </c>
      <c r="AE133" s="28">
        <v>1430</v>
      </c>
      <c r="AF133" s="35">
        <v>100</v>
      </c>
      <c r="AG133" s="34">
        <v>2371</v>
      </c>
      <c r="AH133" s="31">
        <v>160.6</v>
      </c>
      <c r="AI133" s="34">
        <v>1347</v>
      </c>
      <c r="AJ133" s="36">
        <v>1015</v>
      </c>
      <c r="AK133" s="34">
        <v>332</v>
      </c>
      <c r="AL133" s="32">
        <v>91.24</v>
      </c>
      <c r="AM133" s="32">
        <v>68.75</v>
      </c>
      <c r="AN133" s="32">
        <v>22.49</v>
      </c>
      <c r="AO133" s="30">
        <v>176</v>
      </c>
      <c r="AP133" s="30">
        <v>233.6</v>
      </c>
      <c r="AQ133" s="34">
        <v>1621</v>
      </c>
      <c r="AR133" s="28">
        <v>530</v>
      </c>
      <c r="AS133" s="28">
        <v>2152</v>
      </c>
      <c r="AT133" s="33">
        <v>3150</v>
      </c>
      <c r="AU133" s="52">
        <f t="shared" si="3"/>
        <v>33161</v>
      </c>
      <c r="AV133" s="28">
        <v>1015</v>
      </c>
      <c r="AW133" s="34">
        <v>1621</v>
      </c>
      <c r="AX133" s="28">
        <v>332</v>
      </c>
      <c r="AY133" s="28">
        <v>530</v>
      </c>
      <c r="AZ133" s="28">
        <v>1347</v>
      </c>
      <c r="BA133" s="28">
        <v>2152</v>
      </c>
    </row>
    <row r="134" spans="16:53" ht="13.5">
      <c r="P134" s="24" t="s">
        <v>392</v>
      </c>
      <c r="Q134" s="25" t="s">
        <v>188</v>
      </c>
      <c r="R134" s="25" t="s">
        <v>393</v>
      </c>
      <c r="S134" s="25" t="s">
        <v>40</v>
      </c>
      <c r="T134" s="26" t="s">
        <v>278</v>
      </c>
      <c r="U134" s="26" t="s">
        <v>35</v>
      </c>
      <c r="V134" s="27" t="s">
        <v>279</v>
      </c>
      <c r="W134" s="27">
        <v>3</v>
      </c>
      <c r="X134" s="28">
        <v>12</v>
      </c>
      <c r="Y134" s="28">
        <v>1</v>
      </c>
      <c r="Z134" s="28">
        <v>1183</v>
      </c>
      <c r="AA134" s="22">
        <f t="shared" si="2"/>
        <v>1.183</v>
      </c>
      <c r="AB134" s="29" t="s">
        <v>394</v>
      </c>
      <c r="AC134" s="28">
        <v>12</v>
      </c>
      <c r="AD134" s="30">
        <v>100</v>
      </c>
      <c r="AE134" s="28">
        <v>1183</v>
      </c>
      <c r="AF134" s="35">
        <v>100</v>
      </c>
      <c r="AG134" s="34">
        <v>273</v>
      </c>
      <c r="AH134" s="31">
        <v>230.77</v>
      </c>
      <c r="AI134" s="34">
        <v>884</v>
      </c>
      <c r="AJ134" s="36">
        <v>214</v>
      </c>
      <c r="AK134" s="34">
        <v>670</v>
      </c>
      <c r="AL134" s="32">
        <v>747.25</v>
      </c>
      <c r="AM134" s="32">
        <v>180.9</v>
      </c>
      <c r="AN134" s="32">
        <v>566.36</v>
      </c>
      <c r="AO134" s="30">
        <v>30.9</v>
      </c>
      <c r="AP134" s="30">
        <v>127.6</v>
      </c>
      <c r="AQ134" s="34">
        <v>17833</v>
      </c>
      <c r="AR134" s="28">
        <v>55833</v>
      </c>
      <c r="AS134" s="28">
        <v>73667</v>
      </c>
      <c r="AT134" s="33">
        <v>3050</v>
      </c>
      <c r="AU134" s="52">
        <f t="shared" si="3"/>
        <v>4615</v>
      </c>
      <c r="AV134" s="28">
        <v>214</v>
      </c>
      <c r="AW134" s="34">
        <v>17833</v>
      </c>
      <c r="AX134" s="28">
        <v>670</v>
      </c>
      <c r="AY134" s="28">
        <v>55833</v>
      </c>
      <c r="AZ134" s="28">
        <v>884</v>
      </c>
      <c r="BA134" s="28">
        <v>73667</v>
      </c>
    </row>
    <row r="135" spans="16:53" ht="13.5">
      <c r="P135" s="24" t="s">
        <v>395</v>
      </c>
      <c r="Q135" s="25" t="s">
        <v>250</v>
      </c>
      <c r="R135" s="25" t="s">
        <v>396</v>
      </c>
      <c r="S135" s="25" t="s">
        <v>40</v>
      </c>
      <c r="T135" s="26" t="s">
        <v>278</v>
      </c>
      <c r="U135" s="26" t="s">
        <v>35</v>
      </c>
      <c r="V135" s="27" t="s">
        <v>279</v>
      </c>
      <c r="W135" s="27">
        <v>3</v>
      </c>
      <c r="X135" s="28">
        <v>8</v>
      </c>
      <c r="Y135" s="28">
        <v>1</v>
      </c>
      <c r="Z135" s="28">
        <v>370</v>
      </c>
      <c r="AA135" s="22">
        <f t="shared" si="2"/>
        <v>0.37</v>
      </c>
      <c r="AB135" s="29" t="s">
        <v>397</v>
      </c>
      <c r="AC135" s="28">
        <v>8</v>
      </c>
      <c r="AD135" s="30">
        <v>100</v>
      </c>
      <c r="AE135" s="28">
        <v>370</v>
      </c>
      <c r="AF135" s="35">
        <v>100</v>
      </c>
      <c r="AG135" s="34">
        <v>51</v>
      </c>
      <c r="AH135" s="31">
        <v>137.84</v>
      </c>
      <c r="AI135" s="34">
        <v>51</v>
      </c>
      <c r="AJ135" s="36">
        <v>30</v>
      </c>
      <c r="AK135" s="34">
        <v>21</v>
      </c>
      <c r="AL135" s="32">
        <v>137.84</v>
      </c>
      <c r="AM135" s="32">
        <v>81.08</v>
      </c>
      <c r="AN135" s="32">
        <v>56.76</v>
      </c>
      <c r="AO135" s="30">
        <v>100</v>
      </c>
      <c r="AP135" s="30">
        <v>170</v>
      </c>
      <c r="AQ135" s="34">
        <v>3750</v>
      </c>
      <c r="AR135" s="28">
        <v>2625</v>
      </c>
      <c r="AS135" s="28">
        <v>6375</v>
      </c>
      <c r="AT135" s="33">
        <v>2625</v>
      </c>
      <c r="AU135" s="52">
        <f t="shared" si="3"/>
        <v>2757</v>
      </c>
      <c r="AV135" s="28">
        <v>30</v>
      </c>
      <c r="AW135" s="34">
        <v>3750</v>
      </c>
      <c r="AX135" s="28">
        <v>81</v>
      </c>
      <c r="AY135" s="28">
        <v>10125</v>
      </c>
      <c r="AZ135" s="28">
        <v>111</v>
      </c>
      <c r="BA135" s="28">
        <v>13875</v>
      </c>
    </row>
    <row r="136" spans="16:53" ht="13.5">
      <c r="P136" s="24" t="s">
        <v>398</v>
      </c>
      <c r="Q136" s="25" t="s">
        <v>250</v>
      </c>
      <c r="R136" s="25" t="s">
        <v>399</v>
      </c>
      <c r="S136" s="25" t="s">
        <v>40</v>
      </c>
      <c r="T136" s="26" t="s">
        <v>278</v>
      </c>
      <c r="U136" s="26" t="s">
        <v>35</v>
      </c>
      <c r="V136" s="27" t="s">
        <v>279</v>
      </c>
      <c r="W136" s="27">
        <v>3</v>
      </c>
      <c r="X136" s="28">
        <v>53</v>
      </c>
      <c r="Y136" s="28">
        <v>2</v>
      </c>
      <c r="Z136" s="28">
        <v>2087</v>
      </c>
      <c r="AA136" s="22">
        <f t="shared" si="2"/>
        <v>1.0435</v>
      </c>
      <c r="AB136" s="29" t="s">
        <v>301</v>
      </c>
      <c r="AC136" s="28">
        <v>43</v>
      </c>
      <c r="AD136" s="30">
        <v>81.1</v>
      </c>
      <c r="AE136" s="28">
        <v>2087</v>
      </c>
      <c r="AF136" s="35">
        <v>100</v>
      </c>
      <c r="AG136" s="34">
        <v>292</v>
      </c>
      <c r="AH136" s="31">
        <v>139.91</v>
      </c>
      <c r="AI136" s="34">
        <v>1044</v>
      </c>
      <c r="AJ136" s="36">
        <v>644</v>
      </c>
      <c r="AK136" s="34">
        <v>400</v>
      </c>
      <c r="AL136" s="32">
        <v>500.24</v>
      </c>
      <c r="AM136" s="32">
        <v>308.58</v>
      </c>
      <c r="AN136" s="32">
        <v>191.66</v>
      </c>
      <c r="AO136" s="30">
        <v>28</v>
      </c>
      <c r="AP136" s="30">
        <v>45.3</v>
      </c>
      <c r="AQ136" s="34">
        <v>12151</v>
      </c>
      <c r="AR136" s="28">
        <v>7547</v>
      </c>
      <c r="AS136" s="28">
        <v>19698</v>
      </c>
      <c r="AT136" s="33">
        <v>2520</v>
      </c>
      <c r="AU136" s="52">
        <f t="shared" si="3"/>
        <v>2798</v>
      </c>
      <c r="AV136" s="28">
        <v>644</v>
      </c>
      <c r="AW136" s="34">
        <v>12151</v>
      </c>
      <c r="AX136" s="28">
        <v>516</v>
      </c>
      <c r="AY136" s="28">
        <v>9736</v>
      </c>
      <c r="AZ136" s="28">
        <v>1160</v>
      </c>
      <c r="BA136" s="28">
        <v>21887</v>
      </c>
    </row>
    <row r="137" spans="16:53" ht="13.5">
      <c r="P137" s="24" t="s">
        <v>249</v>
      </c>
      <c r="Q137" s="25" t="s">
        <v>250</v>
      </c>
      <c r="R137" s="25" t="s">
        <v>251</v>
      </c>
      <c r="S137" s="25" t="s">
        <v>40</v>
      </c>
      <c r="T137" s="26" t="s">
        <v>278</v>
      </c>
      <c r="U137" s="26" t="s">
        <v>35</v>
      </c>
      <c r="V137" s="27" t="s">
        <v>279</v>
      </c>
      <c r="W137" s="27">
        <v>3</v>
      </c>
      <c r="X137" s="28">
        <v>38</v>
      </c>
      <c r="Y137" s="28">
        <v>1</v>
      </c>
      <c r="Z137" s="28">
        <v>1220</v>
      </c>
      <c r="AA137" s="22">
        <f t="shared" si="2"/>
        <v>1.22</v>
      </c>
      <c r="AB137" s="29" t="s">
        <v>400</v>
      </c>
      <c r="AC137" s="28">
        <v>17</v>
      </c>
      <c r="AD137" s="30">
        <v>44.7</v>
      </c>
      <c r="AE137" s="28">
        <v>1220</v>
      </c>
      <c r="AF137" s="35">
        <v>100</v>
      </c>
      <c r="AG137" s="28">
        <v>230</v>
      </c>
      <c r="AH137" s="31">
        <v>188.52</v>
      </c>
      <c r="AI137" s="34">
        <v>570</v>
      </c>
      <c r="AJ137" s="28">
        <v>139</v>
      </c>
      <c r="AK137" s="28">
        <v>431</v>
      </c>
      <c r="AL137" s="32">
        <v>467.21</v>
      </c>
      <c r="AM137" s="32">
        <v>113.93</v>
      </c>
      <c r="AN137" s="32">
        <v>353.28</v>
      </c>
      <c r="AO137" s="30">
        <v>40.4</v>
      </c>
      <c r="AP137" s="30">
        <v>165.5</v>
      </c>
      <c r="AQ137" s="28">
        <v>3658</v>
      </c>
      <c r="AR137" s="28">
        <v>11342</v>
      </c>
      <c r="AS137" s="28">
        <v>15000</v>
      </c>
      <c r="AT137" s="33">
        <v>2500</v>
      </c>
      <c r="AU137" s="52">
        <f t="shared" si="3"/>
        <v>3770</v>
      </c>
      <c r="AV137" s="28">
        <v>139</v>
      </c>
      <c r="AW137" s="34">
        <v>3658</v>
      </c>
      <c r="AX137" s="28">
        <v>431</v>
      </c>
      <c r="AY137" s="28">
        <v>11342</v>
      </c>
      <c r="AZ137" s="28">
        <v>570</v>
      </c>
      <c r="BA137" s="28">
        <v>15000</v>
      </c>
    </row>
    <row r="138" spans="16:53" ht="13.5">
      <c r="P138" s="24" t="s">
        <v>401</v>
      </c>
      <c r="Q138" s="25" t="s">
        <v>254</v>
      </c>
      <c r="R138" s="25" t="s">
        <v>402</v>
      </c>
      <c r="S138" s="25" t="s">
        <v>40</v>
      </c>
      <c r="T138" s="26" t="s">
        <v>278</v>
      </c>
      <c r="U138" s="26" t="s">
        <v>35</v>
      </c>
      <c r="V138" s="27" t="s">
        <v>279</v>
      </c>
      <c r="W138" s="27">
        <v>3</v>
      </c>
      <c r="X138" s="28">
        <v>67</v>
      </c>
      <c r="Y138" s="28">
        <v>4</v>
      </c>
      <c r="Z138" s="28">
        <v>4891</v>
      </c>
      <c r="AA138" s="22">
        <f t="shared" si="2"/>
        <v>1.22275</v>
      </c>
      <c r="AB138" s="29" t="s">
        <v>403</v>
      </c>
      <c r="AC138" s="28">
        <v>67</v>
      </c>
      <c r="AD138" s="30">
        <v>100</v>
      </c>
      <c r="AE138" s="28">
        <v>4891</v>
      </c>
      <c r="AF138" s="35">
        <v>100</v>
      </c>
      <c r="AG138" s="34">
        <v>709</v>
      </c>
      <c r="AH138" s="31">
        <v>144.96</v>
      </c>
      <c r="AI138" s="34">
        <v>1997</v>
      </c>
      <c r="AJ138" s="36">
        <v>1082</v>
      </c>
      <c r="AK138" s="34">
        <v>915</v>
      </c>
      <c r="AL138" s="32">
        <v>408.3</v>
      </c>
      <c r="AM138" s="32">
        <v>221.22</v>
      </c>
      <c r="AN138" s="32">
        <v>187.08</v>
      </c>
      <c r="AO138" s="30">
        <v>35.5</v>
      </c>
      <c r="AP138" s="30">
        <v>65.5</v>
      </c>
      <c r="AQ138" s="34">
        <v>16149</v>
      </c>
      <c r="AR138" s="28">
        <v>13657</v>
      </c>
      <c r="AS138" s="28">
        <v>29806</v>
      </c>
      <c r="AT138" s="33">
        <v>2835</v>
      </c>
      <c r="AU138" s="52">
        <f t="shared" si="3"/>
        <v>2899</v>
      </c>
      <c r="AV138" s="28">
        <v>1082</v>
      </c>
      <c r="AW138" s="34">
        <v>16149</v>
      </c>
      <c r="AX138" s="28">
        <v>991</v>
      </c>
      <c r="AY138" s="28">
        <v>14791</v>
      </c>
      <c r="AZ138" s="28">
        <v>2073</v>
      </c>
      <c r="BA138" s="28">
        <v>30940</v>
      </c>
    </row>
    <row r="139" spans="16:53" ht="13.5">
      <c r="P139" s="24" t="s">
        <v>404</v>
      </c>
      <c r="Q139" s="25" t="s">
        <v>114</v>
      </c>
      <c r="R139" s="25" t="s">
        <v>405</v>
      </c>
      <c r="S139" s="25" t="s">
        <v>45</v>
      </c>
      <c r="T139" s="26" t="s">
        <v>278</v>
      </c>
      <c r="U139" s="26" t="s">
        <v>35</v>
      </c>
      <c r="V139" s="27" t="s">
        <v>279</v>
      </c>
      <c r="W139" s="27">
        <v>3</v>
      </c>
      <c r="X139" s="28">
        <v>1144</v>
      </c>
      <c r="Y139" s="28">
        <v>566</v>
      </c>
      <c r="Z139" s="28">
        <v>104390</v>
      </c>
      <c r="AA139" s="22">
        <f t="shared" si="2"/>
        <v>0.18443462897526502</v>
      </c>
      <c r="AB139" s="29" t="s">
        <v>406</v>
      </c>
      <c r="AC139" s="28">
        <v>1104</v>
      </c>
      <c r="AD139" s="30">
        <v>96.5</v>
      </c>
      <c r="AE139" s="28">
        <v>104390</v>
      </c>
      <c r="AF139" s="35">
        <v>100</v>
      </c>
      <c r="AG139" s="34">
        <v>7596</v>
      </c>
      <c r="AH139" s="31">
        <v>72.77</v>
      </c>
      <c r="AI139" s="34">
        <v>24921</v>
      </c>
      <c r="AJ139" s="36">
        <v>19139</v>
      </c>
      <c r="AK139" s="34">
        <v>5782</v>
      </c>
      <c r="AL139" s="32">
        <v>238.73</v>
      </c>
      <c r="AM139" s="32">
        <v>183.34</v>
      </c>
      <c r="AN139" s="32">
        <v>55.39</v>
      </c>
      <c r="AO139" s="30">
        <v>30.5</v>
      </c>
      <c r="AP139" s="30">
        <v>39.7</v>
      </c>
      <c r="AQ139" s="34">
        <v>16730</v>
      </c>
      <c r="AR139" s="28">
        <v>5054</v>
      </c>
      <c r="AS139" s="28">
        <v>21784</v>
      </c>
      <c r="AT139" s="33">
        <v>1830</v>
      </c>
      <c r="AU139" s="52">
        <f t="shared" si="3"/>
        <v>1455</v>
      </c>
      <c r="AV139" s="28">
        <v>19139</v>
      </c>
      <c r="AW139" s="34">
        <v>16730</v>
      </c>
      <c r="AX139" s="28">
        <v>5782</v>
      </c>
      <c r="AY139" s="28">
        <v>5054</v>
      </c>
      <c r="AZ139" s="28">
        <v>24921</v>
      </c>
      <c r="BA139" s="28">
        <v>21784</v>
      </c>
    </row>
    <row r="140" spans="16:53" ht="13.5">
      <c r="P140" s="24" t="s">
        <v>407</v>
      </c>
      <c r="Q140" s="25" t="s">
        <v>191</v>
      </c>
      <c r="R140" s="25" t="s">
        <v>51</v>
      </c>
      <c r="S140" s="25" t="s">
        <v>40</v>
      </c>
      <c r="T140" s="26" t="s">
        <v>278</v>
      </c>
      <c r="U140" s="26" t="s">
        <v>35</v>
      </c>
      <c r="V140" s="27" t="s">
        <v>279</v>
      </c>
      <c r="W140" s="27">
        <v>3</v>
      </c>
      <c r="X140" s="28">
        <v>313</v>
      </c>
      <c r="Y140" s="28">
        <v>750</v>
      </c>
      <c r="Z140" s="28">
        <v>28600</v>
      </c>
      <c r="AA140" s="22">
        <f t="shared" si="2"/>
        <v>0.03813333333333333</v>
      </c>
      <c r="AB140" s="29" t="s">
        <v>408</v>
      </c>
      <c r="AC140" s="28">
        <v>313</v>
      </c>
      <c r="AD140" s="30">
        <v>100</v>
      </c>
      <c r="AE140" s="28">
        <v>28600</v>
      </c>
      <c r="AF140" s="35">
        <v>100</v>
      </c>
      <c r="AG140" s="34">
        <v>1044</v>
      </c>
      <c r="AH140" s="31">
        <v>36.5</v>
      </c>
      <c r="AI140" s="34">
        <v>3695</v>
      </c>
      <c r="AJ140" s="36">
        <v>1044</v>
      </c>
      <c r="AK140" s="34">
        <v>2651</v>
      </c>
      <c r="AL140" s="32">
        <v>129.2</v>
      </c>
      <c r="AM140" s="32">
        <v>36.5</v>
      </c>
      <c r="AN140" s="32">
        <v>92.69</v>
      </c>
      <c r="AO140" s="30">
        <v>28.3</v>
      </c>
      <c r="AP140" s="30">
        <v>100</v>
      </c>
      <c r="AQ140" s="34">
        <v>3335</v>
      </c>
      <c r="AR140" s="28">
        <v>8470</v>
      </c>
      <c r="AS140" s="28">
        <v>11805</v>
      </c>
      <c r="AT140" s="33">
        <v>2500</v>
      </c>
      <c r="AU140" s="52">
        <f t="shared" si="3"/>
        <v>730</v>
      </c>
      <c r="AV140" s="28">
        <v>1044</v>
      </c>
      <c r="AW140" s="34">
        <v>3335</v>
      </c>
      <c r="AX140" s="28">
        <v>2651</v>
      </c>
      <c r="AY140" s="28">
        <v>8470</v>
      </c>
      <c r="AZ140" s="28">
        <v>3695</v>
      </c>
      <c r="BA140" s="28">
        <v>11805</v>
      </c>
    </row>
    <row r="141" spans="16:53" ht="13.5">
      <c r="P141" s="24" t="s">
        <v>409</v>
      </c>
      <c r="Q141" s="25" t="s">
        <v>191</v>
      </c>
      <c r="R141" s="25" t="s">
        <v>410</v>
      </c>
      <c r="S141" s="25" t="s">
        <v>45</v>
      </c>
      <c r="T141" s="26" t="s">
        <v>278</v>
      </c>
      <c r="U141" s="26" t="s">
        <v>35</v>
      </c>
      <c r="V141" s="27" t="s">
        <v>279</v>
      </c>
      <c r="W141" s="27">
        <v>3</v>
      </c>
      <c r="X141" s="28">
        <v>454</v>
      </c>
      <c r="Y141" s="28">
        <v>111</v>
      </c>
      <c r="Z141" s="28">
        <v>17143</v>
      </c>
      <c r="AA141" s="22">
        <f t="shared" si="2"/>
        <v>0.15444144144144145</v>
      </c>
      <c r="AB141" s="29" t="s">
        <v>411</v>
      </c>
      <c r="AC141" s="28">
        <v>454</v>
      </c>
      <c r="AD141" s="30">
        <v>100</v>
      </c>
      <c r="AE141" s="28">
        <v>17143</v>
      </c>
      <c r="AF141" s="35">
        <v>100</v>
      </c>
      <c r="AG141" s="34">
        <v>2268</v>
      </c>
      <c r="AH141" s="31">
        <v>132.3</v>
      </c>
      <c r="AI141" s="34">
        <v>4573</v>
      </c>
      <c r="AJ141" s="36">
        <v>3630</v>
      </c>
      <c r="AK141" s="34">
        <v>943</v>
      </c>
      <c r="AL141" s="32">
        <v>266.76</v>
      </c>
      <c r="AM141" s="32">
        <v>211.75</v>
      </c>
      <c r="AN141" s="32">
        <v>55.01</v>
      </c>
      <c r="AO141" s="30">
        <v>49.6</v>
      </c>
      <c r="AP141" s="30">
        <v>62.5</v>
      </c>
      <c r="AQ141" s="34">
        <v>7996</v>
      </c>
      <c r="AR141" s="28">
        <v>2077</v>
      </c>
      <c r="AS141" s="28">
        <v>10073</v>
      </c>
      <c r="AT141" s="33">
        <v>2300</v>
      </c>
      <c r="AU141" s="52">
        <f t="shared" si="3"/>
        <v>2646</v>
      </c>
      <c r="AV141" s="28">
        <v>3630</v>
      </c>
      <c r="AW141" s="34">
        <v>7996</v>
      </c>
      <c r="AX141" s="28">
        <v>943</v>
      </c>
      <c r="AY141" s="28">
        <v>2077</v>
      </c>
      <c r="AZ141" s="28">
        <v>4573</v>
      </c>
      <c r="BA141" s="28">
        <v>10073</v>
      </c>
    </row>
    <row r="142" spans="16:53" ht="13.5">
      <c r="P142" s="24" t="s">
        <v>412</v>
      </c>
      <c r="Q142" s="25" t="s">
        <v>191</v>
      </c>
      <c r="R142" s="25" t="s">
        <v>413</v>
      </c>
      <c r="S142" s="25" t="s">
        <v>45</v>
      </c>
      <c r="T142" s="26" t="s">
        <v>278</v>
      </c>
      <c r="U142" s="26" t="s">
        <v>35</v>
      </c>
      <c r="V142" s="27" t="s">
        <v>279</v>
      </c>
      <c r="W142" s="27">
        <v>3</v>
      </c>
      <c r="X142" s="28">
        <v>843</v>
      </c>
      <c r="Y142" s="28">
        <v>13</v>
      </c>
      <c r="Z142" s="28">
        <v>2080</v>
      </c>
      <c r="AA142" s="22">
        <f t="shared" si="2"/>
        <v>0.16</v>
      </c>
      <c r="AB142" s="29" t="s">
        <v>414</v>
      </c>
      <c r="AC142" s="28">
        <v>188</v>
      </c>
      <c r="AD142" s="30">
        <v>22.3</v>
      </c>
      <c r="AE142" s="28">
        <v>2080</v>
      </c>
      <c r="AF142" s="35">
        <v>100</v>
      </c>
      <c r="AG142" s="34">
        <v>469</v>
      </c>
      <c r="AH142" s="31">
        <v>152.17</v>
      </c>
      <c r="AI142" s="34">
        <v>1721</v>
      </c>
      <c r="AJ142" s="36">
        <v>1721</v>
      </c>
      <c r="AK142" s="34">
        <v>0</v>
      </c>
      <c r="AL142" s="32">
        <v>558.4</v>
      </c>
      <c r="AM142" s="32">
        <v>558.4</v>
      </c>
      <c r="AN142" s="32">
        <v>0</v>
      </c>
      <c r="AO142" s="30">
        <v>27.3</v>
      </c>
      <c r="AP142" s="30">
        <v>27.3</v>
      </c>
      <c r="AQ142" s="34">
        <v>2042</v>
      </c>
      <c r="AR142" s="28">
        <v>0</v>
      </c>
      <c r="AS142" s="28">
        <v>2042</v>
      </c>
      <c r="AT142" s="33">
        <v>2625</v>
      </c>
      <c r="AU142" s="52">
        <f t="shared" si="3"/>
        <v>4510</v>
      </c>
      <c r="AV142" s="28">
        <v>1721</v>
      </c>
      <c r="AW142" s="34">
        <v>2042</v>
      </c>
      <c r="AX142" s="28">
        <v>0</v>
      </c>
      <c r="AY142" s="28">
        <v>0</v>
      </c>
      <c r="AZ142" s="28">
        <v>1721</v>
      </c>
      <c r="BA142" s="28">
        <v>2042</v>
      </c>
    </row>
    <row r="143" spans="16:53" ht="13.5">
      <c r="P143" s="24" t="s">
        <v>415</v>
      </c>
      <c r="Q143" s="25" t="s">
        <v>191</v>
      </c>
      <c r="R143" s="25" t="s">
        <v>416</v>
      </c>
      <c r="S143" s="25" t="s">
        <v>45</v>
      </c>
      <c r="T143" s="26" t="s">
        <v>278</v>
      </c>
      <c r="U143" s="26" t="s">
        <v>35</v>
      </c>
      <c r="V143" s="27" t="s">
        <v>279</v>
      </c>
      <c r="W143" s="27">
        <v>3</v>
      </c>
      <c r="X143" s="28">
        <v>3364</v>
      </c>
      <c r="Y143" s="28">
        <v>6379</v>
      </c>
      <c r="Z143" s="28">
        <v>280612</v>
      </c>
      <c r="AA143" s="22">
        <f t="shared" si="2"/>
        <v>0.04398996707947954</v>
      </c>
      <c r="AB143" s="29" t="s">
        <v>417</v>
      </c>
      <c r="AC143" s="28">
        <v>3364</v>
      </c>
      <c r="AD143" s="30">
        <v>100</v>
      </c>
      <c r="AE143" s="28">
        <v>280612</v>
      </c>
      <c r="AF143" s="35">
        <v>100</v>
      </c>
      <c r="AG143" s="34">
        <v>34408</v>
      </c>
      <c r="AH143" s="31">
        <v>122.62</v>
      </c>
      <c r="AI143" s="34">
        <v>42472</v>
      </c>
      <c r="AJ143" s="36">
        <v>42472</v>
      </c>
      <c r="AK143" s="34">
        <v>0</v>
      </c>
      <c r="AL143" s="32">
        <v>151.35</v>
      </c>
      <c r="AM143" s="32">
        <v>151.35</v>
      </c>
      <c r="AN143" s="32">
        <v>0</v>
      </c>
      <c r="AO143" s="30">
        <v>81</v>
      </c>
      <c r="AP143" s="30">
        <v>81</v>
      </c>
      <c r="AQ143" s="34">
        <v>12625</v>
      </c>
      <c r="AR143" s="28">
        <v>0</v>
      </c>
      <c r="AS143" s="28">
        <v>12625</v>
      </c>
      <c r="AT143" s="33">
        <v>3400</v>
      </c>
      <c r="AU143" s="52">
        <f t="shared" si="3"/>
        <v>2452</v>
      </c>
      <c r="AV143" s="28">
        <v>42472</v>
      </c>
      <c r="AW143" s="34">
        <v>12625</v>
      </c>
      <c r="AX143" s="28">
        <v>14275</v>
      </c>
      <c r="AY143" s="28">
        <v>4243</v>
      </c>
      <c r="AZ143" s="28">
        <v>56747</v>
      </c>
      <c r="BA143" s="28">
        <v>16869</v>
      </c>
    </row>
    <row r="144" spans="16:53" ht="13.5">
      <c r="P144" s="24" t="s">
        <v>418</v>
      </c>
      <c r="Q144" s="25" t="s">
        <v>191</v>
      </c>
      <c r="R144" s="25" t="s">
        <v>419</v>
      </c>
      <c r="S144" s="25" t="s">
        <v>40</v>
      </c>
      <c r="T144" s="26" t="s">
        <v>278</v>
      </c>
      <c r="U144" s="26" t="s">
        <v>35</v>
      </c>
      <c r="V144" s="27" t="s">
        <v>279</v>
      </c>
      <c r="W144" s="27">
        <v>3</v>
      </c>
      <c r="X144" s="28">
        <v>138</v>
      </c>
      <c r="Y144" s="28">
        <v>114</v>
      </c>
      <c r="Z144" s="28">
        <v>8601</v>
      </c>
      <c r="AA144" s="22">
        <f aca="true" t="shared" si="4" ref="AA144:AA207">Z144/Y144/1000</f>
        <v>0.07544736842105262</v>
      </c>
      <c r="AB144" s="29" t="s">
        <v>420</v>
      </c>
      <c r="AC144" s="28">
        <v>138</v>
      </c>
      <c r="AD144" s="30">
        <v>100</v>
      </c>
      <c r="AE144" s="28">
        <v>8601</v>
      </c>
      <c r="AF144" s="35">
        <v>100</v>
      </c>
      <c r="AG144" s="34">
        <v>1153</v>
      </c>
      <c r="AH144" s="31">
        <v>134.05</v>
      </c>
      <c r="AI144" s="34">
        <v>4212</v>
      </c>
      <c r="AJ144" s="36">
        <v>2332</v>
      </c>
      <c r="AK144" s="34">
        <v>1880</v>
      </c>
      <c r="AL144" s="32">
        <v>489.71</v>
      </c>
      <c r="AM144" s="32">
        <v>271.13</v>
      </c>
      <c r="AN144" s="32">
        <v>218.58</v>
      </c>
      <c r="AO144" s="30">
        <v>27.4</v>
      </c>
      <c r="AP144" s="30">
        <v>49.4</v>
      </c>
      <c r="AQ144" s="34">
        <v>16899</v>
      </c>
      <c r="AR144" s="28">
        <v>13623</v>
      </c>
      <c r="AS144" s="28">
        <v>30522</v>
      </c>
      <c r="AT144" s="33">
        <v>2410</v>
      </c>
      <c r="AU144" s="52">
        <f aca="true" t="shared" si="5" ref="AU144:AU207">ROUND(AG144*1000/Z144*20,0)</f>
        <v>2681</v>
      </c>
      <c r="AV144" s="28">
        <v>2332</v>
      </c>
      <c r="AW144" s="34">
        <v>16899</v>
      </c>
      <c r="AX144" s="28">
        <v>1880</v>
      </c>
      <c r="AY144" s="28">
        <v>13623</v>
      </c>
      <c r="AZ144" s="28">
        <v>4212</v>
      </c>
      <c r="BA144" s="28">
        <v>30522</v>
      </c>
    </row>
    <row r="145" spans="16:53" ht="13.5">
      <c r="P145" s="24" t="s">
        <v>421</v>
      </c>
      <c r="Q145" s="25" t="s">
        <v>191</v>
      </c>
      <c r="R145" s="25" t="s">
        <v>422</v>
      </c>
      <c r="S145" s="25" t="s">
        <v>45</v>
      </c>
      <c r="T145" s="26" t="s">
        <v>278</v>
      </c>
      <c r="U145" s="26" t="s">
        <v>35</v>
      </c>
      <c r="V145" s="27" t="s">
        <v>279</v>
      </c>
      <c r="W145" s="27">
        <v>3</v>
      </c>
      <c r="X145" s="28">
        <v>2248</v>
      </c>
      <c r="Y145" s="28">
        <v>2977</v>
      </c>
      <c r="Z145" s="28">
        <v>81069</v>
      </c>
      <c r="AA145" s="22">
        <f t="shared" si="4"/>
        <v>0.027231776956667786</v>
      </c>
      <c r="AB145" s="29" t="s">
        <v>423</v>
      </c>
      <c r="AC145" s="28">
        <v>1170</v>
      </c>
      <c r="AD145" s="30">
        <v>52</v>
      </c>
      <c r="AE145" s="28">
        <v>81069</v>
      </c>
      <c r="AF145" s="35">
        <v>100</v>
      </c>
      <c r="AG145" s="34">
        <v>8624</v>
      </c>
      <c r="AH145" s="31">
        <v>106.38</v>
      </c>
      <c r="AI145" s="34">
        <v>17211</v>
      </c>
      <c r="AJ145" s="36">
        <v>14188</v>
      </c>
      <c r="AK145" s="34">
        <v>3023</v>
      </c>
      <c r="AL145" s="32">
        <v>212.3</v>
      </c>
      <c r="AM145" s="32">
        <v>175.01</v>
      </c>
      <c r="AN145" s="32">
        <v>37.29</v>
      </c>
      <c r="AO145" s="30">
        <v>50.1</v>
      </c>
      <c r="AP145" s="30">
        <v>60.8</v>
      </c>
      <c r="AQ145" s="34">
        <v>6311</v>
      </c>
      <c r="AR145" s="28">
        <v>1345</v>
      </c>
      <c r="AS145" s="28">
        <v>7656</v>
      </c>
      <c r="AT145" s="33">
        <v>2600</v>
      </c>
      <c r="AU145" s="52">
        <f t="shared" si="5"/>
        <v>2128</v>
      </c>
      <c r="AV145" s="28">
        <v>14215</v>
      </c>
      <c r="AW145" s="34">
        <v>6323</v>
      </c>
      <c r="AX145" s="28">
        <v>3023</v>
      </c>
      <c r="AY145" s="28">
        <v>1345</v>
      </c>
      <c r="AZ145" s="28">
        <v>17238</v>
      </c>
      <c r="BA145" s="28">
        <v>7668</v>
      </c>
    </row>
    <row r="146" spans="16:53" ht="13.5">
      <c r="P146" s="24" t="s">
        <v>424</v>
      </c>
      <c r="Q146" s="25" t="s">
        <v>191</v>
      </c>
      <c r="R146" s="25" t="s">
        <v>425</v>
      </c>
      <c r="S146" s="25" t="s">
        <v>45</v>
      </c>
      <c r="T146" s="26" t="s">
        <v>278</v>
      </c>
      <c r="U146" s="26" t="s">
        <v>35</v>
      </c>
      <c r="V146" s="27" t="s">
        <v>279</v>
      </c>
      <c r="W146" s="27">
        <v>3</v>
      </c>
      <c r="X146" s="28">
        <v>409</v>
      </c>
      <c r="Y146" s="28">
        <v>34</v>
      </c>
      <c r="Z146" s="28">
        <v>17789</v>
      </c>
      <c r="AA146" s="22">
        <f t="shared" si="4"/>
        <v>0.5232058823529412</v>
      </c>
      <c r="AB146" s="29" t="s">
        <v>426</v>
      </c>
      <c r="AC146" s="28">
        <v>304</v>
      </c>
      <c r="AD146" s="30">
        <v>74.3</v>
      </c>
      <c r="AE146" s="28">
        <v>17789</v>
      </c>
      <c r="AF146" s="35">
        <v>100</v>
      </c>
      <c r="AG146" s="34">
        <v>2849</v>
      </c>
      <c r="AH146" s="31">
        <v>160.16</v>
      </c>
      <c r="AI146" s="34">
        <v>3848</v>
      </c>
      <c r="AJ146" s="36">
        <v>2894</v>
      </c>
      <c r="AK146" s="34">
        <v>954</v>
      </c>
      <c r="AL146" s="32">
        <v>216.31</v>
      </c>
      <c r="AM146" s="32">
        <v>162.68</v>
      </c>
      <c r="AN146" s="32">
        <v>53.63</v>
      </c>
      <c r="AO146" s="30">
        <v>74</v>
      </c>
      <c r="AP146" s="30">
        <v>98.4</v>
      </c>
      <c r="AQ146" s="34">
        <v>7076</v>
      </c>
      <c r="AR146" s="28">
        <v>2333</v>
      </c>
      <c r="AS146" s="28">
        <v>9408</v>
      </c>
      <c r="AT146" s="33">
        <v>2940</v>
      </c>
      <c r="AU146" s="52">
        <f t="shared" si="5"/>
        <v>3203</v>
      </c>
      <c r="AV146" s="28">
        <v>2894</v>
      </c>
      <c r="AW146" s="34">
        <v>7076</v>
      </c>
      <c r="AX146" s="28">
        <v>954</v>
      </c>
      <c r="AY146" s="28">
        <v>2333</v>
      </c>
      <c r="AZ146" s="28">
        <v>3848</v>
      </c>
      <c r="BA146" s="28">
        <v>9408</v>
      </c>
    </row>
    <row r="147" spans="16:53" ht="13.5">
      <c r="P147" s="24" t="s">
        <v>427</v>
      </c>
      <c r="Q147" s="25" t="s">
        <v>191</v>
      </c>
      <c r="R147" s="25" t="s">
        <v>428</v>
      </c>
      <c r="S147" s="25" t="s">
        <v>45</v>
      </c>
      <c r="T147" s="26" t="s">
        <v>278</v>
      </c>
      <c r="U147" s="26" t="s">
        <v>35</v>
      </c>
      <c r="V147" s="27" t="s">
        <v>279</v>
      </c>
      <c r="W147" s="27">
        <v>3</v>
      </c>
      <c r="X147" s="28">
        <v>1233</v>
      </c>
      <c r="Y147" s="28">
        <v>710</v>
      </c>
      <c r="Z147" s="28">
        <v>33000</v>
      </c>
      <c r="AA147" s="22">
        <f t="shared" si="4"/>
        <v>0.04647887323943661</v>
      </c>
      <c r="AB147" s="29" t="s">
        <v>200</v>
      </c>
      <c r="AC147" s="28">
        <v>679</v>
      </c>
      <c r="AD147" s="30">
        <v>55.1</v>
      </c>
      <c r="AE147" s="28">
        <v>33000</v>
      </c>
      <c r="AF147" s="35">
        <v>100</v>
      </c>
      <c r="AG147" s="34">
        <v>4059</v>
      </c>
      <c r="AH147" s="31">
        <v>123</v>
      </c>
      <c r="AI147" s="34">
        <v>6728</v>
      </c>
      <c r="AJ147" s="36">
        <v>4860</v>
      </c>
      <c r="AK147" s="34">
        <v>1868</v>
      </c>
      <c r="AL147" s="32">
        <v>203.88</v>
      </c>
      <c r="AM147" s="32">
        <v>147.27</v>
      </c>
      <c r="AN147" s="32">
        <v>56.61</v>
      </c>
      <c r="AO147" s="30">
        <v>60.3</v>
      </c>
      <c r="AP147" s="30">
        <v>83.5</v>
      </c>
      <c r="AQ147" s="34">
        <v>3942</v>
      </c>
      <c r="AR147" s="28">
        <v>1515</v>
      </c>
      <c r="AS147" s="28">
        <v>5457</v>
      </c>
      <c r="AT147" s="33">
        <v>1500</v>
      </c>
      <c r="AU147" s="52">
        <f t="shared" si="5"/>
        <v>2460</v>
      </c>
      <c r="AV147" s="28">
        <v>4860</v>
      </c>
      <c r="AW147" s="34">
        <v>3942</v>
      </c>
      <c r="AX147" s="28">
        <v>1868</v>
      </c>
      <c r="AY147" s="28">
        <v>1515</v>
      </c>
      <c r="AZ147" s="28">
        <v>6728</v>
      </c>
      <c r="BA147" s="28">
        <v>5457</v>
      </c>
    </row>
    <row r="148" spans="16:53" ht="13.5">
      <c r="P148" s="24" t="s">
        <v>429</v>
      </c>
      <c r="Q148" s="25" t="s">
        <v>191</v>
      </c>
      <c r="R148" s="25" t="s">
        <v>430</v>
      </c>
      <c r="S148" s="25" t="s">
        <v>40</v>
      </c>
      <c r="T148" s="26" t="s">
        <v>278</v>
      </c>
      <c r="U148" s="26" t="s">
        <v>35</v>
      </c>
      <c r="V148" s="27" t="s">
        <v>279</v>
      </c>
      <c r="W148" s="27">
        <v>3</v>
      </c>
      <c r="X148" s="28">
        <v>97</v>
      </c>
      <c r="Y148" s="28">
        <v>6</v>
      </c>
      <c r="Z148" s="28">
        <v>8168</v>
      </c>
      <c r="AA148" s="22">
        <f t="shared" si="4"/>
        <v>1.3613333333333333</v>
      </c>
      <c r="AB148" s="29" t="s">
        <v>431</v>
      </c>
      <c r="AC148" s="28">
        <v>97</v>
      </c>
      <c r="AD148" s="30">
        <v>100</v>
      </c>
      <c r="AE148" s="28">
        <v>8168</v>
      </c>
      <c r="AF148" s="35">
        <v>100</v>
      </c>
      <c r="AG148" s="34">
        <v>1609</v>
      </c>
      <c r="AH148" s="31">
        <v>196.99</v>
      </c>
      <c r="AI148" s="34">
        <v>6721</v>
      </c>
      <c r="AJ148" s="36">
        <v>3818</v>
      </c>
      <c r="AK148" s="34">
        <v>2903</v>
      </c>
      <c r="AL148" s="32">
        <v>822.85</v>
      </c>
      <c r="AM148" s="32">
        <v>467.43</v>
      </c>
      <c r="AN148" s="32">
        <v>355.41</v>
      </c>
      <c r="AO148" s="30">
        <v>23.9</v>
      </c>
      <c r="AP148" s="30">
        <v>42.1</v>
      </c>
      <c r="AQ148" s="34">
        <v>39361</v>
      </c>
      <c r="AR148" s="28">
        <v>29928</v>
      </c>
      <c r="AS148" s="28">
        <v>69289</v>
      </c>
      <c r="AT148" s="33">
        <v>4000</v>
      </c>
      <c r="AU148" s="52">
        <f t="shared" si="5"/>
        <v>3940</v>
      </c>
      <c r="AV148" s="28">
        <v>3818</v>
      </c>
      <c r="AW148" s="34">
        <v>39361</v>
      </c>
      <c r="AX148" s="28">
        <v>2903</v>
      </c>
      <c r="AY148" s="28">
        <v>29928</v>
      </c>
      <c r="AZ148" s="28">
        <v>6721</v>
      </c>
      <c r="BA148" s="28">
        <v>69289</v>
      </c>
    </row>
    <row r="149" spans="16:53" ht="13.5">
      <c r="P149" s="24" t="s">
        <v>432</v>
      </c>
      <c r="Q149" s="25" t="s">
        <v>191</v>
      </c>
      <c r="R149" s="25" t="s">
        <v>433</v>
      </c>
      <c r="S149" s="25" t="s">
        <v>45</v>
      </c>
      <c r="T149" s="26" t="s">
        <v>278</v>
      </c>
      <c r="U149" s="26" t="s">
        <v>35</v>
      </c>
      <c r="V149" s="27" t="s">
        <v>279</v>
      </c>
      <c r="W149" s="27">
        <v>3</v>
      </c>
      <c r="X149" s="28">
        <v>910</v>
      </c>
      <c r="Y149" s="28">
        <v>116</v>
      </c>
      <c r="Z149" s="28">
        <v>46355</v>
      </c>
      <c r="AA149" s="22">
        <f t="shared" si="4"/>
        <v>0.39961206896551726</v>
      </c>
      <c r="AB149" s="29" t="s">
        <v>434</v>
      </c>
      <c r="AC149" s="28">
        <v>635</v>
      </c>
      <c r="AD149" s="30">
        <v>69.8</v>
      </c>
      <c r="AE149" s="28">
        <v>46355</v>
      </c>
      <c r="AF149" s="35">
        <v>100</v>
      </c>
      <c r="AG149" s="34">
        <v>10662</v>
      </c>
      <c r="AH149" s="31">
        <v>230.01</v>
      </c>
      <c r="AI149" s="34">
        <v>20736</v>
      </c>
      <c r="AJ149" s="36">
        <v>13576</v>
      </c>
      <c r="AK149" s="34">
        <v>7160</v>
      </c>
      <c r="AL149" s="32">
        <v>447.33</v>
      </c>
      <c r="AM149" s="32">
        <v>292.87</v>
      </c>
      <c r="AN149" s="32">
        <v>154.46</v>
      </c>
      <c r="AO149" s="30">
        <v>51.4</v>
      </c>
      <c r="AP149" s="30">
        <v>78.5</v>
      </c>
      <c r="AQ149" s="34">
        <v>14919</v>
      </c>
      <c r="AR149" s="28">
        <v>7868</v>
      </c>
      <c r="AS149" s="28">
        <v>22787</v>
      </c>
      <c r="AT149" s="33">
        <v>3675</v>
      </c>
      <c r="AU149" s="52">
        <f t="shared" si="5"/>
        <v>4600</v>
      </c>
      <c r="AV149" s="28">
        <v>13648</v>
      </c>
      <c r="AW149" s="34">
        <v>14998</v>
      </c>
      <c r="AX149" s="28">
        <v>7160</v>
      </c>
      <c r="AY149" s="28">
        <v>7868</v>
      </c>
      <c r="AZ149" s="28">
        <v>20808</v>
      </c>
      <c r="BA149" s="28">
        <v>22866</v>
      </c>
    </row>
    <row r="150" spans="16:53" ht="13.5">
      <c r="P150" s="24" t="s">
        <v>435</v>
      </c>
      <c r="Q150" s="25" t="s">
        <v>191</v>
      </c>
      <c r="R150" s="25" t="s">
        <v>436</v>
      </c>
      <c r="S150" s="25" t="s">
        <v>45</v>
      </c>
      <c r="T150" s="26" t="s">
        <v>278</v>
      </c>
      <c r="U150" s="26" t="s">
        <v>35</v>
      </c>
      <c r="V150" s="27" t="s">
        <v>279</v>
      </c>
      <c r="W150" s="27">
        <v>3</v>
      </c>
      <c r="X150" s="28">
        <v>532</v>
      </c>
      <c r="Y150" s="28">
        <v>30</v>
      </c>
      <c r="Z150" s="28">
        <v>26027</v>
      </c>
      <c r="AA150" s="22">
        <f t="shared" si="4"/>
        <v>0.8675666666666667</v>
      </c>
      <c r="AB150" s="29" t="s">
        <v>437</v>
      </c>
      <c r="AC150" s="28">
        <v>423</v>
      </c>
      <c r="AD150" s="30">
        <v>79.5</v>
      </c>
      <c r="AE150" s="28">
        <v>26027</v>
      </c>
      <c r="AF150" s="35">
        <v>100</v>
      </c>
      <c r="AG150" s="34">
        <v>5694</v>
      </c>
      <c r="AH150" s="31">
        <v>218.77</v>
      </c>
      <c r="AI150" s="34">
        <v>5955</v>
      </c>
      <c r="AJ150" s="36">
        <v>5955</v>
      </c>
      <c r="AK150" s="34">
        <v>0</v>
      </c>
      <c r="AL150" s="32">
        <v>228.8</v>
      </c>
      <c r="AM150" s="32">
        <v>228.8</v>
      </c>
      <c r="AN150" s="32">
        <v>0</v>
      </c>
      <c r="AO150" s="30">
        <v>95.6</v>
      </c>
      <c r="AP150" s="30">
        <v>95.6</v>
      </c>
      <c r="AQ150" s="34">
        <v>11194</v>
      </c>
      <c r="AR150" s="28">
        <v>0</v>
      </c>
      <c r="AS150" s="28">
        <v>11194</v>
      </c>
      <c r="AT150" s="33">
        <v>3500</v>
      </c>
      <c r="AU150" s="52">
        <f t="shared" si="5"/>
        <v>4375</v>
      </c>
      <c r="AV150" s="28">
        <v>5955</v>
      </c>
      <c r="AW150" s="34">
        <v>11194</v>
      </c>
      <c r="AX150" s="28">
        <v>3275</v>
      </c>
      <c r="AY150" s="28">
        <v>6156</v>
      </c>
      <c r="AZ150" s="28">
        <v>9230</v>
      </c>
      <c r="BA150" s="28">
        <v>17350</v>
      </c>
    </row>
    <row r="151" spans="16:53" ht="13.5">
      <c r="P151" s="24" t="s">
        <v>438</v>
      </c>
      <c r="Q151" s="25" t="s">
        <v>191</v>
      </c>
      <c r="R151" s="25" t="s">
        <v>439</v>
      </c>
      <c r="S151" s="25" t="s">
        <v>45</v>
      </c>
      <c r="T151" s="26" t="s">
        <v>278</v>
      </c>
      <c r="U151" s="26" t="s">
        <v>35</v>
      </c>
      <c r="V151" s="27" t="s">
        <v>279</v>
      </c>
      <c r="W151" s="27">
        <v>3</v>
      </c>
      <c r="X151" s="28">
        <v>1237</v>
      </c>
      <c r="Y151" s="28">
        <v>26977</v>
      </c>
      <c r="Z151" s="28">
        <v>73082</v>
      </c>
      <c r="AA151" s="22">
        <f t="shared" si="4"/>
        <v>0.002709048448678504</v>
      </c>
      <c r="AB151" s="29" t="s">
        <v>440</v>
      </c>
      <c r="AC151" s="28">
        <v>1237</v>
      </c>
      <c r="AD151" s="30">
        <v>100</v>
      </c>
      <c r="AE151" s="28">
        <v>73082</v>
      </c>
      <c r="AF151" s="35">
        <v>100</v>
      </c>
      <c r="AG151" s="34">
        <v>18120</v>
      </c>
      <c r="AH151" s="31">
        <v>247.94</v>
      </c>
      <c r="AI151" s="34">
        <v>20849</v>
      </c>
      <c r="AJ151" s="36">
        <v>15249</v>
      </c>
      <c r="AK151" s="34">
        <v>5600</v>
      </c>
      <c r="AL151" s="32">
        <v>285.28</v>
      </c>
      <c r="AM151" s="32">
        <v>208.66</v>
      </c>
      <c r="AN151" s="32">
        <v>76.63</v>
      </c>
      <c r="AO151" s="30">
        <v>86.9</v>
      </c>
      <c r="AP151" s="30">
        <v>118.8</v>
      </c>
      <c r="AQ151" s="34">
        <v>12327</v>
      </c>
      <c r="AR151" s="28">
        <v>4527</v>
      </c>
      <c r="AS151" s="28">
        <v>16854</v>
      </c>
      <c r="AT151" s="33">
        <v>3000</v>
      </c>
      <c r="AU151" s="52">
        <f t="shared" si="5"/>
        <v>4959</v>
      </c>
      <c r="AV151" s="28">
        <v>15249</v>
      </c>
      <c r="AW151" s="34">
        <v>12327</v>
      </c>
      <c r="AX151" s="28">
        <v>5600</v>
      </c>
      <c r="AY151" s="28">
        <v>4527</v>
      </c>
      <c r="AZ151" s="28">
        <v>20849</v>
      </c>
      <c r="BA151" s="28">
        <v>16854</v>
      </c>
    </row>
    <row r="152" spans="16:53" ht="13.5">
      <c r="P152" s="24" t="s">
        <v>441</v>
      </c>
      <c r="Q152" s="25" t="s">
        <v>118</v>
      </c>
      <c r="R152" s="25" t="s">
        <v>442</v>
      </c>
      <c r="S152" s="25" t="s">
        <v>40</v>
      </c>
      <c r="T152" s="26" t="s">
        <v>278</v>
      </c>
      <c r="U152" s="26" t="s">
        <v>35</v>
      </c>
      <c r="V152" s="27" t="s">
        <v>279</v>
      </c>
      <c r="W152" s="27">
        <v>3</v>
      </c>
      <c r="X152" s="28">
        <v>445</v>
      </c>
      <c r="Y152" s="28">
        <v>349</v>
      </c>
      <c r="Z152" s="28">
        <v>34115</v>
      </c>
      <c r="AA152" s="22">
        <f t="shared" si="4"/>
        <v>0.09775071633237822</v>
      </c>
      <c r="AB152" s="29" t="s">
        <v>443</v>
      </c>
      <c r="AC152" s="28">
        <v>393</v>
      </c>
      <c r="AD152" s="30">
        <v>88.3</v>
      </c>
      <c r="AE152" s="28">
        <v>34115</v>
      </c>
      <c r="AF152" s="35">
        <v>100</v>
      </c>
      <c r="AG152" s="34">
        <v>5245</v>
      </c>
      <c r="AH152" s="31">
        <v>153.74</v>
      </c>
      <c r="AI152" s="34">
        <v>12029</v>
      </c>
      <c r="AJ152" s="36">
        <v>6134</v>
      </c>
      <c r="AK152" s="34">
        <v>5895</v>
      </c>
      <c r="AL152" s="32">
        <v>352.6</v>
      </c>
      <c r="AM152" s="32">
        <v>179.8</v>
      </c>
      <c r="AN152" s="32">
        <v>172.8</v>
      </c>
      <c r="AO152" s="30">
        <v>43.6</v>
      </c>
      <c r="AP152" s="30">
        <v>85.5</v>
      </c>
      <c r="AQ152" s="34">
        <v>13784</v>
      </c>
      <c r="AR152" s="28">
        <v>13247</v>
      </c>
      <c r="AS152" s="28">
        <v>27031</v>
      </c>
      <c r="AT152" s="33">
        <v>3200</v>
      </c>
      <c r="AU152" s="52">
        <f t="shared" si="5"/>
        <v>3075</v>
      </c>
      <c r="AV152" s="28">
        <v>6152</v>
      </c>
      <c r="AW152" s="34">
        <v>13825</v>
      </c>
      <c r="AX152" s="28">
        <v>7517</v>
      </c>
      <c r="AY152" s="28">
        <v>16892</v>
      </c>
      <c r="AZ152" s="28">
        <v>13669</v>
      </c>
      <c r="BA152" s="28">
        <v>30717</v>
      </c>
    </row>
    <row r="153" spans="16:53" ht="13.5">
      <c r="P153" s="24" t="s">
        <v>444</v>
      </c>
      <c r="Q153" s="25" t="s">
        <v>118</v>
      </c>
      <c r="R153" s="25" t="s">
        <v>445</v>
      </c>
      <c r="S153" s="25" t="s">
        <v>45</v>
      </c>
      <c r="T153" s="26" t="s">
        <v>278</v>
      </c>
      <c r="U153" s="26" t="s">
        <v>35</v>
      </c>
      <c r="V153" s="27" t="s">
        <v>279</v>
      </c>
      <c r="W153" s="27">
        <v>3</v>
      </c>
      <c r="X153" s="28">
        <v>200</v>
      </c>
      <c r="Y153" s="28">
        <v>57</v>
      </c>
      <c r="Z153" s="28">
        <v>75815</v>
      </c>
      <c r="AA153" s="22">
        <f t="shared" si="4"/>
        <v>1.3300877192982457</v>
      </c>
      <c r="AB153" s="29" t="s">
        <v>446</v>
      </c>
      <c r="AC153" s="28">
        <v>150</v>
      </c>
      <c r="AD153" s="30">
        <v>75</v>
      </c>
      <c r="AE153" s="28">
        <v>75815</v>
      </c>
      <c r="AF153" s="35">
        <v>100</v>
      </c>
      <c r="AG153" s="34">
        <v>405</v>
      </c>
      <c r="AH153" s="31">
        <v>164.7</v>
      </c>
      <c r="AI153" s="34">
        <v>258</v>
      </c>
      <c r="AJ153" s="36">
        <v>228</v>
      </c>
      <c r="AK153" s="34">
        <v>30</v>
      </c>
      <c r="AL153" s="32">
        <v>104.92</v>
      </c>
      <c r="AM153" s="32">
        <v>92.72</v>
      </c>
      <c r="AN153" s="32">
        <v>12.2</v>
      </c>
      <c r="AO153" s="30">
        <v>157</v>
      </c>
      <c r="AP153" s="30">
        <v>177.6</v>
      </c>
      <c r="AQ153" s="34">
        <v>1140</v>
      </c>
      <c r="AR153" s="28">
        <v>150</v>
      </c>
      <c r="AS153" s="28">
        <v>1290</v>
      </c>
      <c r="AT153" s="33">
        <v>3255</v>
      </c>
      <c r="AU153" s="52">
        <f t="shared" si="5"/>
        <v>107</v>
      </c>
      <c r="AV153" s="28">
        <v>228</v>
      </c>
      <c r="AW153" s="34">
        <v>1140</v>
      </c>
      <c r="AX153" s="28">
        <v>30</v>
      </c>
      <c r="AY153" s="28">
        <v>150</v>
      </c>
      <c r="AZ153" s="28">
        <v>258</v>
      </c>
      <c r="BA153" s="28">
        <v>1290</v>
      </c>
    </row>
    <row r="154" spans="16:53" ht="13.5">
      <c r="P154" s="24" t="s">
        <v>447</v>
      </c>
      <c r="Q154" s="25" t="s">
        <v>118</v>
      </c>
      <c r="R154" s="25" t="s">
        <v>448</v>
      </c>
      <c r="S154" s="25" t="s">
        <v>40</v>
      </c>
      <c r="T154" s="26" t="s">
        <v>278</v>
      </c>
      <c r="U154" s="26" t="s">
        <v>35</v>
      </c>
      <c r="V154" s="27" t="s">
        <v>279</v>
      </c>
      <c r="W154" s="27">
        <v>3</v>
      </c>
      <c r="X154" s="28">
        <v>8</v>
      </c>
      <c r="Y154" s="28">
        <v>2</v>
      </c>
      <c r="Z154" s="28">
        <v>2336</v>
      </c>
      <c r="AA154" s="22">
        <f t="shared" si="4"/>
        <v>1.168</v>
      </c>
      <c r="AB154" s="29" t="s">
        <v>449</v>
      </c>
      <c r="AC154" s="28">
        <v>8</v>
      </c>
      <c r="AD154" s="30">
        <v>100</v>
      </c>
      <c r="AE154" s="28">
        <v>2336</v>
      </c>
      <c r="AF154" s="35">
        <v>100</v>
      </c>
      <c r="AG154" s="34">
        <v>202</v>
      </c>
      <c r="AH154" s="31">
        <v>86.47</v>
      </c>
      <c r="AI154" s="34">
        <v>319</v>
      </c>
      <c r="AJ154" s="36">
        <v>140</v>
      </c>
      <c r="AK154" s="34">
        <v>179</v>
      </c>
      <c r="AL154" s="32">
        <v>136.56</v>
      </c>
      <c r="AM154" s="32">
        <v>59.93</v>
      </c>
      <c r="AN154" s="32">
        <v>76.63</v>
      </c>
      <c r="AO154" s="30">
        <v>63.3</v>
      </c>
      <c r="AP154" s="30">
        <v>144.3</v>
      </c>
      <c r="AQ154" s="34">
        <v>17500</v>
      </c>
      <c r="AR154" s="28">
        <v>22375</v>
      </c>
      <c r="AS154" s="28">
        <v>39875</v>
      </c>
      <c r="AT154" s="33">
        <v>3000</v>
      </c>
      <c r="AU154" s="52">
        <f t="shared" si="5"/>
        <v>1729</v>
      </c>
      <c r="AV154" s="28">
        <v>140</v>
      </c>
      <c r="AW154" s="34">
        <v>17500</v>
      </c>
      <c r="AX154" s="28">
        <v>256</v>
      </c>
      <c r="AY154" s="28">
        <v>32000</v>
      </c>
      <c r="AZ154" s="28">
        <v>396</v>
      </c>
      <c r="BA154" s="28">
        <v>49500</v>
      </c>
    </row>
    <row r="155" spans="16:53" ht="13.5">
      <c r="P155" s="24" t="s">
        <v>450</v>
      </c>
      <c r="Q155" s="25" t="s">
        <v>118</v>
      </c>
      <c r="R155" s="25" t="s">
        <v>451</v>
      </c>
      <c r="S155" s="25" t="s">
        <v>40</v>
      </c>
      <c r="T155" s="26" t="s">
        <v>278</v>
      </c>
      <c r="U155" s="26" t="s">
        <v>35</v>
      </c>
      <c r="V155" s="27" t="s">
        <v>279</v>
      </c>
      <c r="W155" s="27">
        <v>3</v>
      </c>
      <c r="X155" s="28">
        <v>93</v>
      </c>
      <c r="Y155" s="28">
        <v>16</v>
      </c>
      <c r="Z155" s="28">
        <v>9112</v>
      </c>
      <c r="AA155" s="22">
        <f t="shared" si="4"/>
        <v>0.5695</v>
      </c>
      <c r="AB155" s="29" t="s">
        <v>452</v>
      </c>
      <c r="AC155" s="28">
        <v>93</v>
      </c>
      <c r="AD155" s="30">
        <v>100</v>
      </c>
      <c r="AE155" s="28">
        <v>9112</v>
      </c>
      <c r="AF155" s="35">
        <v>100</v>
      </c>
      <c r="AG155" s="34">
        <v>1416</v>
      </c>
      <c r="AH155" s="31">
        <v>155.4</v>
      </c>
      <c r="AI155" s="34">
        <v>5893</v>
      </c>
      <c r="AJ155" s="36">
        <v>2024</v>
      </c>
      <c r="AK155" s="34">
        <v>3869</v>
      </c>
      <c r="AL155" s="32">
        <v>646.73</v>
      </c>
      <c r="AM155" s="32">
        <v>222.12</v>
      </c>
      <c r="AN155" s="32">
        <v>424.6</v>
      </c>
      <c r="AO155" s="30">
        <v>24</v>
      </c>
      <c r="AP155" s="30">
        <v>70</v>
      </c>
      <c r="AQ155" s="34">
        <v>21763</v>
      </c>
      <c r="AR155" s="28">
        <v>41602</v>
      </c>
      <c r="AS155" s="28">
        <v>63366</v>
      </c>
      <c r="AT155" s="33">
        <v>3045</v>
      </c>
      <c r="AU155" s="52">
        <f t="shared" si="5"/>
        <v>3108</v>
      </c>
      <c r="AV155" s="28">
        <v>2024</v>
      </c>
      <c r="AW155" s="34">
        <v>21763</v>
      </c>
      <c r="AX155" s="28">
        <v>5058</v>
      </c>
      <c r="AY155" s="28">
        <v>54387</v>
      </c>
      <c r="AZ155" s="28">
        <v>7082</v>
      </c>
      <c r="BA155" s="28">
        <v>76151</v>
      </c>
    </row>
    <row r="156" spans="16:53" ht="13.5">
      <c r="P156" s="24" t="s">
        <v>453</v>
      </c>
      <c r="Q156" s="25" t="s">
        <v>154</v>
      </c>
      <c r="R156" s="25" t="s">
        <v>454</v>
      </c>
      <c r="S156" s="25" t="s">
        <v>40</v>
      </c>
      <c r="T156" s="26" t="s">
        <v>278</v>
      </c>
      <c r="U156" s="26" t="s">
        <v>35</v>
      </c>
      <c r="V156" s="27" t="s">
        <v>279</v>
      </c>
      <c r="W156" s="27">
        <v>3</v>
      </c>
      <c r="X156" s="28">
        <v>22</v>
      </c>
      <c r="Y156" s="28">
        <v>1</v>
      </c>
      <c r="Z156" s="28">
        <v>1387</v>
      </c>
      <c r="AA156" s="22">
        <f t="shared" si="4"/>
        <v>1.387</v>
      </c>
      <c r="AB156" s="29" t="s">
        <v>455</v>
      </c>
      <c r="AC156" s="28">
        <v>22</v>
      </c>
      <c r="AD156" s="30">
        <v>100</v>
      </c>
      <c r="AE156" s="28">
        <v>1387</v>
      </c>
      <c r="AF156" s="35">
        <v>100</v>
      </c>
      <c r="AG156" s="34">
        <v>706</v>
      </c>
      <c r="AH156" s="31">
        <v>509.01</v>
      </c>
      <c r="AI156" s="34">
        <v>1715</v>
      </c>
      <c r="AJ156" s="36">
        <v>446</v>
      </c>
      <c r="AK156" s="34">
        <v>1269</v>
      </c>
      <c r="AL156" s="32">
        <v>1236.48</v>
      </c>
      <c r="AM156" s="32">
        <v>321.56</v>
      </c>
      <c r="AN156" s="32">
        <v>914.92</v>
      </c>
      <c r="AO156" s="30">
        <v>41.2</v>
      </c>
      <c r="AP156" s="30">
        <v>158.3</v>
      </c>
      <c r="AQ156" s="34">
        <v>20273</v>
      </c>
      <c r="AR156" s="28">
        <v>57682</v>
      </c>
      <c r="AS156" s="28">
        <v>77955</v>
      </c>
      <c r="AT156" s="33">
        <v>4820</v>
      </c>
      <c r="AU156" s="52">
        <f t="shared" si="5"/>
        <v>10180</v>
      </c>
      <c r="AV156" s="28">
        <v>588</v>
      </c>
      <c r="AW156" s="34">
        <v>26727</v>
      </c>
      <c r="AX156" s="28">
        <v>1616</v>
      </c>
      <c r="AY156" s="28">
        <v>73455</v>
      </c>
      <c r="AZ156" s="28">
        <v>2204</v>
      </c>
      <c r="BA156" s="28">
        <v>100182</v>
      </c>
    </row>
    <row r="157" spans="16:53" ht="13.5">
      <c r="P157" s="24" t="s">
        <v>456</v>
      </c>
      <c r="Q157" s="25" t="s">
        <v>457</v>
      </c>
      <c r="R157" s="25" t="s">
        <v>458</v>
      </c>
      <c r="S157" s="25" t="s">
        <v>40</v>
      </c>
      <c r="T157" s="26" t="s">
        <v>278</v>
      </c>
      <c r="U157" s="26" t="s">
        <v>35</v>
      </c>
      <c r="V157" s="27" t="s">
        <v>279</v>
      </c>
      <c r="W157" s="27">
        <v>3</v>
      </c>
      <c r="X157" s="28">
        <v>244</v>
      </c>
      <c r="Y157" s="28">
        <v>27</v>
      </c>
      <c r="Z157" s="28">
        <v>19858</v>
      </c>
      <c r="AA157" s="22">
        <f t="shared" si="4"/>
        <v>0.7354814814814815</v>
      </c>
      <c r="AB157" s="29" t="s">
        <v>459</v>
      </c>
      <c r="AC157" s="28">
        <v>228</v>
      </c>
      <c r="AD157" s="30">
        <v>93.4</v>
      </c>
      <c r="AE157" s="28">
        <v>19858</v>
      </c>
      <c r="AF157" s="35">
        <v>100</v>
      </c>
      <c r="AG157" s="34">
        <v>1704</v>
      </c>
      <c r="AH157" s="31">
        <v>85.81</v>
      </c>
      <c r="AI157" s="34">
        <v>6257</v>
      </c>
      <c r="AJ157" s="36">
        <v>4336</v>
      </c>
      <c r="AK157" s="34">
        <v>1921</v>
      </c>
      <c r="AL157" s="32">
        <v>315.09</v>
      </c>
      <c r="AM157" s="32">
        <v>218.35</v>
      </c>
      <c r="AN157" s="32">
        <v>96.74</v>
      </c>
      <c r="AO157" s="30">
        <v>27.2</v>
      </c>
      <c r="AP157" s="30">
        <v>39.3</v>
      </c>
      <c r="AQ157" s="34">
        <v>17770</v>
      </c>
      <c r="AR157" s="28">
        <v>7873</v>
      </c>
      <c r="AS157" s="28">
        <v>25643</v>
      </c>
      <c r="AT157" s="33">
        <v>2100</v>
      </c>
      <c r="AU157" s="52">
        <f t="shared" si="5"/>
        <v>1716</v>
      </c>
      <c r="AV157" s="28">
        <v>4336</v>
      </c>
      <c r="AW157" s="34">
        <v>17770</v>
      </c>
      <c r="AX157" s="28">
        <v>1921</v>
      </c>
      <c r="AY157" s="28">
        <v>7873</v>
      </c>
      <c r="AZ157" s="28">
        <v>6257</v>
      </c>
      <c r="BA157" s="28">
        <v>25643</v>
      </c>
    </row>
    <row r="158" spans="16:53" ht="13.5">
      <c r="P158" s="24" t="s">
        <v>460</v>
      </c>
      <c r="Q158" s="25" t="s">
        <v>142</v>
      </c>
      <c r="R158" s="25" t="s">
        <v>461</v>
      </c>
      <c r="S158" s="25" t="s">
        <v>40</v>
      </c>
      <c r="T158" s="26" t="s">
        <v>278</v>
      </c>
      <c r="U158" s="26" t="s">
        <v>35</v>
      </c>
      <c r="V158" s="27" t="s">
        <v>279</v>
      </c>
      <c r="W158" s="27">
        <v>3</v>
      </c>
      <c r="X158" s="28">
        <v>25</v>
      </c>
      <c r="Y158" s="28">
        <v>4</v>
      </c>
      <c r="Z158" s="28">
        <v>1900</v>
      </c>
      <c r="AA158" s="22">
        <f t="shared" si="4"/>
        <v>0.475</v>
      </c>
      <c r="AB158" s="29" t="s">
        <v>199</v>
      </c>
      <c r="AC158" s="28">
        <v>25</v>
      </c>
      <c r="AD158" s="30">
        <v>100</v>
      </c>
      <c r="AE158" s="28">
        <v>1900</v>
      </c>
      <c r="AF158" s="35">
        <v>100</v>
      </c>
      <c r="AG158" s="34">
        <v>420</v>
      </c>
      <c r="AH158" s="31">
        <v>221.05</v>
      </c>
      <c r="AI158" s="34">
        <v>602</v>
      </c>
      <c r="AJ158" s="36">
        <v>420</v>
      </c>
      <c r="AK158" s="34">
        <v>182</v>
      </c>
      <c r="AL158" s="32">
        <v>316.84</v>
      </c>
      <c r="AM158" s="32">
        <v>221.05</v>
      </c>
      <c r="AN158" s="32">
        <v>95.79</v>
      </c>
      <c r="AO158" s="30">
        <v>69.8</v>
      </c>
      <c r="AP158" s="30">
        <v>100</v>
      </c>
      <c r="AQ158" s="34">
        <v>16800</v>
      </c>
      <c r="AR158" s="28">
        <v>7280</v>
      </c>
      <c r="AS158" s="28">
        <v>24080</v>
      </c>
      <c r="AT158" s="33">
        <v>3000</v>
      </c>
      <c r="AU158" s="52">
        <f t="shared" si="5"/>
        <v>4421</v>
      </c>
      <c r="AV158" s="28">
        <v>420</v>
      </c>
      <c r="AW158" s="34">
        <v>16800</v>
      </c>
      <c r="AX158" s="28">
        <v>182</v>
      </c>
      <c r="AY158" s="28">
        <v>7280</v>
      </c>
      <c r="AZ158" s="28">
        <v>602</v>
      </c>
      <c r="BA158" s="28">
        <v>24080</v>
      </c>
    </row>
    <row r="159" spans="16:53" ht="13.5">
      <c r="P159" s="24" t="s">
        <v>462</v>
      </c>
      <c r="Q159" s="25" t="s">
        <v>142</v>
      </c>
      <c r="R159" s="25" t="s">
        <v>463</v>
      </c>
      <c r="S159" s="25" t="s">
        <v>40</v>
      </c>
      <c r="T159" s="26" t="s">
        <v>278</v>
      </c>
      <c r="U159" s="26" t="s">
        <v>35</v>
      </c>
      <c r="V159" s="27" t="s">
        <v>279</v>
      </c>
      <c r="W159" s="27">
        <v>3</v>
      </c>
      <c r="X159" s="28">
        <v>2328</v>
      </c>
      <c r="Y159" s="28">
        <v>304</v>
      </c>
      <c r="Z159" s="28">
        <v>153592</v>
      </c>
      <c r="AA159" s="22">
        <f t="shared" si="4"/>
        <v>0.5052368421052632</v>
      </c>
      <c r="AB159" s="29" t="s">
        <v>437</v>
      </c>
      <c r="AC159" s="28">
        <v>2328</v>
      </c>
      <c r="AD159" s="30">
        <v>100</v>
      </c>
      <c r="AE159" s="28">
        <v>153592</v>
      </c>
      <c r="AF159" s="35">
        <v>100</v>
      </c>
      <c r="AG159" s="34">
        <v>25199</v>
      </c>
      <c r="AH159" s="31">
        <v>164.06</v>
      </c>
      <c r="AI159" s="34">
        <v>42324</v>
      </c>
      <c r="AJ159" s="36">
        <v>35407</v>
      </c>
      <c r="AK159" s="34">
        <v>6917</v>
      </c>
      <c r="AL159" s="32">
        <v>275.56</v>
      </c>
      <c r="AM159" s="32">
        <v>230.53</v>
      </c>
      <c r="AN159" s="32">
        <v>45.03</v>
      </c>
      <c r="AO159" s="30">
        <v>59.5</v>
      </c>
      <c r="AP159" s="30">
        <v>71.2</v>
      </c>
      <c r="AQ159" s="34">
        <v>15209</v>
      </c>
      <c r="AR159" s="28">
        <v>2971</v>
      </c>
      <c r="AS159" s="28">
        <v>18180</v>
      </c>
      <c r="AT159" s="33">
        <v>2900</v>
      </c>
      <c r="AU159" s="52">
        <f t="shared" si="5"/>
        <v>3281</v>
      </c>
      <c r="AV159" s="28">
        <v>37490</v>
      </c>
      <c r="AW159" s="34">
        <v>16104</v>
      </c>
      <c r="AX159" s="28">
        <v>6917</v>
      </c>
      <c r="AY159" s="28">
        <v>2971</v>
      </c>
      <c r="AZ159" s="28">
        <v>44407</v>
      </c>
      <c r="BA159" s="28">
        <v>19075</v>
      </c>
    </row>
    <row r="160" spans="16:53" ht="13.5">
      <c r="P160" s="24" t="s">
        <v>464</v>
      </c>
      <c r="Q160" s="25" t="s">
        <v>142</v>
      </c>
      <c r="R160" s="25" t="s">
        <v>465</v>
      </c>
      <c r="S160" s="25" t="s">
        <v>40</v>
      </c>
      <c r="T160" s="26" t="s">
        <v>278</v>
      </c>
      <c r="U160" s="26" t="s">
        <v>35</v>
      </c>
      <c r="V160" s="27" t="s">
        <v>279</v>
      </c>
      <c r="W160" s="27">
        <v>3</v>
      </c>
      <c r="X160" s="28">
        <v>258</v>
      </c>
      <c r="Y160" s="28">
        <v>10</v>
      </c>
      <c r="Z160" s="28">
        <v>16600</v>
      </c>
      <c r="AA160" s="22">
        <f t="shared" si="4"/>
        <v>1.66</v>
      </c>
      <c r="AB160" s="29" t="s">
        <v>200</v>
      </c>
      <c r="AC160" s="28">
        <v>175</v>
      </c>
      <c r="AD160" s="30">
        <v>67.8</v>
      </c>
      <c r="AE160" s="28">
        <v>16600</v>
      </c>
      <c r="AF160" s="35">
        <v>100</v>
      </c>
      <c r="AG160" s="34">
        <v>1529</v>
      </c>
      <c r="AH160" s="31">
        <v>92.11</v>
      </c>
      <c r="AI160" s="34">
        <v>2604</v>
      </c>
      <c r="AJ160" s="36">
        <v>2604</v>
      </c>
      <c r="AK160" s="34">
        <v>0</v>
      </c>
      <c r="AL160" s="32">
        <v>156.87</v>
      </c>
      <c r="AM160" s="32">
        <v>156.87</v>
      </c>
      <c r="AN160" s="32">
        <v>0</v>
      </c>
      <c r="AO160" s="30">
        <v>58.7</v>
      </c>
      <c r="AP160" s="30">
        <v>58.7</v>
      </c>
      <c r="AQ160" s="34">
        <v>10093</v>
      </c>
      <c r="AR160" s="28">
        <v>0</v>
      </c>
      <c r="AS160" s="28">
        <v>10093</v>
      </c>
      <c r="AT160" s="33">
        <v>1890</v>
      </c>
      <c r="AU160" s="52">
        <f t="shared" si="5"/>
        <v>1842</v>
      </c>
      <c r="AV160" s="28">
        <v>2604</v>
      </c>
      <c r="AW160" s="34">
        <v>10093</v>
      </c>
      <c r="AX160" s="28">
        <v>2322</v>
      </c>
      <c r="AY160" s="28">
        <v>9000</v>
      </c>
      <c r="AZ160" s="28">
        <v>4926</v>
      </c>
      <c r="BA160" s="28">
        <v>19093</v>
      </c>
    </row>
    <row r="161" spans="16:53" ht="13.5">
      <c r="P161" s="24" t="s">
        <v>466</v>
      </c>
      <c r="Q161" s="25" t="s">
        <v>142</v>
      </c>
      <c r="R161" s="25" t="s">
        <v>467</v>
      </c>
      <c r="S161" s="25" t="s">
        <v>40</v>
      </c>
      <c r="T161" s="26" t="s">
        <v>278</v>
      </c>
      <c r="U161" s="26" t="s">
        <v>35</v>
      </c>
      <c r="V161" s="27" t="s">
        <v>279</v>
      </c>
      <c r="W161" s="27">
        <v>3</v>
      </c>
      <c r="X161" s="28">
        <v>23</v>
      </c>
      <c r="Y161" s="28">
        <v>1</v>
      </c>
      <c r="Z161" s="28">
        <v>1549</v>
      </c>
      <c r="AA161" s="22">
        <f t="shared" si="4"/>
        <v>1.549</v>
      </c>
      <c r="AB161" s="29" t="s">
        <v>468</v>
      </c>
      <c r="AC161" s="28">
        <v>23</v>
      </c>
      <c r="AD161" s="30">
        <v>100</v>
      </c>
      <c r="AE161" s="28">
        <v>1549</v>
      </c>
      <c r="AF161" s="35">
        <v>100</v>
      </c>
      <c r="AG161" s="34">
        <v>262</v>
      </c>
      <c r="AH161" s="31">
        <v>169.14</v>
      </c>
      <c r="AI161" s="34">
        <v>1011</v>
      </c>
      <c r="AJ161" s="36">
        <v>523</v>
      </c>
      <c r="AK161" s="34">
        <v>488</v>
      </c>
      <c r="AL161" s="32">
        <v>652.68</v>
      </c>
      <c r="AM161" s="32">
        <v>337.64</v>
      </c>
      <c r="AN161" s="32">
        <v>315.04</v>
      </c>
      <c r="AO161" s="30">
        <v>25.9</v>
      </c>
      <c r="AP161" s="30">
        <v>50.1</v>
      </c>
      <c r="AQ161" s="34">
        <v>22739</v>
      </c>
      <c r="AR161" s="28">
        <v>21217</v>
      </c>
      <c r="AS161" s="28">
        <v>43957</v>
      </c>
      <c r="AT161" s="33">
        <v>3570</v>
      </c>
      <c r="AU161" s="52">
        <f t="shared" si="5"/>
        <v>3383</v>
      </c>
      <c r="AV161" s="28">
        <v>523</v>
      </c>
      <c r="AW161" s="34">
        <v>22739</v>
      </c>
      <c r="AX161" s="28">
        <v>488</v>
      </c>
      <c r="AY161" s="28">
        <v>21217</v>
      </c>
      <c r="AZ161" s="28">
        <v>1011</v>
      </c>
      <c r="BA161" s="28">
        <v>43957</v>
      </c>
    </row>
    <row r="162" spans="16:53" ht="13.5">
      <c r="P162" s="24" t="s">
        <v>469</v>
      </c>
      <c r="Q162" s="25" t="s">
        <v>470</v>
      </c>
      <c r="R162" s="25" t="s">
        <v>471</v>
      </c>
      <c r="S162" s="25" t="s">
        <v>45</v>
      </c>
      <c r="T162" s="26" t="s">
        <v>278</v>
      </c>
      <c r="U162" s="26" t="s">
        <v>35</v>
      </c>
      <c r="V162" s="27" t="s">
        <v>279</v>
      </c>
      <c r="W162" s="27">
        <v>3</v>
      </c>
      <c r="X162" s="28">
        <v>670</v>
      </c>
      <c r="Y162" s="28">
        <v>4771</v>
      </c>
      <c r="Z162" s="28">
        <v>181770</v>
      </c>
      <c r="AA162" s="22">
        <f t="shared" si="4"/>
        <v>0.03809893104171033</v>
      </c>
      <c r="AB162" s="29" t="s">
        <v>80</v>
      </c>
      <c r="AC162" s="28">
        <v>670</v>
      </c>
      <c r="AD162" s="30">
        <v>100</v>
      </c>
      <c r="AE162" s="28">
        <v>181770</v>
      </c>
      <c r="AF162" s="35">
        <v>100</v>
      </c>
      <c r="AG162" s="34">
        <v>4992</v>
      </c>
      <c r="AH162" s="31">
        <v>27.46</v>
      </c>
      <c r="AI162" s="34">
        <v>17182</v>
      </c>
      <c r="AJ162" s="36">
        <v>12050</v>
      </c>
      <c r="AK162" s="34">
        <v>5132</v>
      </c>
      <c r="AL162" s="32">
        <v>94.53</v>
      </c>
      <c r="AM162" s="32">
        <v>66.29</v>
      </c>
      <c r="AN162" s="32">
        <v>28.23</v>
      </c>
      <c r="AO162" s="30">
        <v>29.1</v>
      </c>
      <c r="AP162" s="30">
        <v>41.4</v>
      </c>
      <c r="AQ162" s="34">
        <v>17985</v>
      </c>
      <c r="AR162" s="28">
        <v>7660</v>
      </c>
      <c r="AS162" s="28">
        <v>25645</v>
      </c>
      <c r="AT162" s="33">
        <v>2250</v>
      </c>
      <c r="AU162" s="52">
        <f t="shared" si="5"/>
        <v>549</v>
      </c>
      <c r="AV162" s="28">
        <v>17630</v>
      </c>
      <c r="AW162" s="34">
        <v>26313</v>
      </c>
      <c r="AX162" s="28">
        <v>5132</v>
      </c>
      <c r="AY162" s="28">
        <v>7660</v>
      </c>
      <c r="AZ162" s="28">
        <v>22762</v>
      </c>
      <c r="BA162" s="28">
        <v>33973</v>
      </c>
    </row>
    <row r="163" spans="16:53" ht="13.5">
      <c r="P163" s="24" t="s">
        <v>472</v>
      </c>
      <c r="Q163" s="25" t="s">
        <v>473</v>
      </c>
      <c r="R163" s="25" t="s">
        <v>474</v>
      </c>
      <c r="S163" s="25" t="s">
        <v>45</v>
      </c>
      <c r="T163" s="26" t="s">
        <v>278</v>
      </c>
      <c r="U163" s="26" t="s">
        <v>35</v>
      </c>
      <c r="V163" s="27" t="s">
        <v>279</v>
      </c>
      <c r="W163" s="27">
        <v>3</v>
      </c>
      <c r="X163" s="28">
        <v>118</v>
      </c>
      <c r="Y163" s="28">
        <v>26</v>
      </c>
      <c r="Z163" s="28">
        <v>25404</v>
      </c>
      <c r="AA163" s="22">
        <f t="shared" si="4"/>
        <v>0.9770769230769231</v>
      </c>
      <c r="AB163" s="29" t="s">
        <v>475</v>
      </c>
      <c r="AC163" s="28">
        <v>62</v>
      </c>
      <c r="AD163" s="30">
        <v>52.5</v>
      </c>
      <c r="AE163" s="28">
        <v>25404</v>
      </c>
      <c r="AF163" s="35">
        <v>100</v>
      </c>
      <c r="AG163" s="34">
        <v>548</v>
      </c>
      <c r="AH163" s="31">
        <v>107.24</v>
      </c>
      <c r="AI163" s="34">
        <v>561</v>
      </c>
      <c r="AJ163" s="36">
        <v>370</v>
      </c>
      <c r="AK163" s="34">
        <v>191</v>
      </c>
      <c r="AL163" s="32">
        <v>109.78</v>
      </c>
      <c r="AM163" s="32">
        <v>72.41</v>
      </c>
      <c r="AN163" s="32">
        <v>37.38</v>
      </c>
      <c r="AO163" s="30">
        <v>97.7</v>
      </c>
      <c r="AP163" s="30">
        <v>148.1</v>
      </c>
      <c r="AQ163" s="34">
        <v>3136</v>
      </c>
      <c r="AR163" s="28">
        <v>1619</v>
      </c>
      <c r="AS163" s="28">
        <v>4754</v>
      </c>
      <c r="AT163" s="33">
        <v>3500</v>
      </c>
      <c r="AU163" s="52">
        <f t="shared" si="5"/>
        <v>431</v>
      </c>
      <c r="AV163" s="28">
        <v>2582</v>
      </c>
      <c r="AW163" s="34">
        <v>21881</v>
      </c>
      <c r="AX163" s="28">
        <v>191</v>
      </c>
      <c r="AY163" s="28">
        <v>1619</v>
      </c>
      <c r="AZ163" s="28">
        <v>2773</v>
      </c>
      <c r="BA163" s="28">
        <v>23500</v>
      </c>
    </row>
    <row r="164" spans="16:53" ht="13.5">
      <c r="P164" s="24" t="s">
        <v>476</v>
      </c>
      <c r="Q164" s="25" t="s">
        <v>122</v>
      </c>
      <c r="R164" s="25" t="s">
        <v>477</v>
      </c>
      <c r="S164" s="25" t="s">
        <v>45</v>
      </c>
      <c r="T164" s="26" t="s">
        <v>278</v>
      </c>
      <c r="U164" s="26" t="s">
        <v>35</v>
      </c>
      <c r="V164" s="27" t="s">
        <v>279</v>
      </c>
      <c r="W164" s="27">
        <v>3</v>
      </c>
      <c r="X164" s="28">
        <v>2410</v>
      </c>
      <c r="Y164" s="28">
        <v>218</v>
      </c>
      <c r="Z164" s="28">
        <v>142910</v>
      </c>
      <c r="AA164" s="22">
        <f t="shared" si="4"/>
        <v>0.6555504587155963</v>
      </c>
      <c r="AB164" s="29" t="s">
        <v>478</v>
      </c>
      <c r="AC164" s="28">
        <v>2056</v>
      </c>
      <c r="AD164" s="30">
        <v>85.3</v>
      </c>
      <c r="AE164" s="28">
        <v>142910</v>
      </c>
      <c r="AF164" s="35">
        <v>100</v>
      </c>
      <c r="AG164" s="34">
        <v>14261</v>
      </c>
      <c r="AH164" s="31">
        <v>99.79</v>
      </c>
      <c r="AI164" s="34">
        <v>35333</v>
      </c>
      <c r="AJ164" s="36">
        <v>18683</v>
      </c>
      <c r="AK164" s="34">
        <v>16650</v>
      </c>
      <c r="AL164" s="32">
        <v>247.24</v>
      </c>
      <c r="AM164" s="32">
        <v>130.73</v>
      </c>
      <c r="AN164" s="32">
        <v>116.51</v>
      </c>
      <c r="AO164" s="30">
        <v>40.4</v>
      </c>
      <c r="AP164" s="30">
        <v>76.3</v>
      </c>
      <c r="AQ164" s="34">
        <v>7752</v>
      </c>
      <c r="AR164" s="28">
        <v>6909</v>
      </c>
      <c r="AS164" s="28">
        <v>14661</v>
      </c>
      <c r="AT164" s="33">
        <v>3040</v>
      </c>
      <c r="AU164" s="52">
        <f t="shared" si="5"/>
        <v>1996</v>
      </c>
      <c r="AV164" s="28">
        <v>18683</v>
      </c>
      <c r="AW164" s="34">
        <v>7752</v>
      </c>
      <c r="AX164" s="28">
        <v>16650</v>
      </c>
      <c r="AY164" s="28">
        <v>6909</v>
      </c>
      <c r="AZ164" s="28">
        <v>35333</v>
      </c>
      <c r="BA164" s="28">
        <v>14661</v>
      </c>
    </row>
    <row r="165" spans="16:53" ht="13.5">
      <c r="P165" s="24" t="s">
        <v>479</v>
      </c>
      <c r="Q165" s="25" t="s">
        <v>78</v>
      </c>
      <c r="R165" s="25" t="s">
        <v>480</v>
      </c>
      <c r="S165" s="25" t="s">
        <v>45</v>
      </c>
      <c r="T165" s="26" t="s">
        <v>278</v>
      </c>
      <c r="U165" s="26" t="s">
        <v>35</v>
      </c>
      <c r="V165" s="27" t="s">
        <v>279</v>
      </c>
      <c r="W165" s="27">
        <v>3</v>
      </c>
      <c r="X165" s="28">
        <v>220</v>
      </c>
      <c r="Y165" s="28">
        <v>35</v>
      </c>
      <c r="Z165" s="28">
        <v>22163</v>
      </c>
      <c r="AA165" s="22">
        <f t="shared" si="4"/>
        <v>0.6332285714285714</v>
      </c>
      <c r="AB165" s="29" t="s">
        <v>481</v>
      </c>
      <c r="AC165" s="28">
        <v>97</v>
      </c>
      <c r="AD165" s="30">
        <v>44.1</v>
      </c>
      <c r="AE165" s="28">
        <v>22163</v>
      </c>
      <c r="AF165" s="35">
        <v>100</v>
      </c>
      <c r="AG165" s="34">
        <v>71</v>
      </c>
      <c r="AH165" s="31">
        <v>8.36</v>
      </c>
      <c r="AI165" s="34">
        <v>125</v>
      </c>
      <c r="AJ165" s="36">
        <v>125</v>
      </c>
      <c r="AK165" s="34">
        <v>0</v>
      </c>
      <c r="AL165" s="32">
        <v>14.71</v>
      </c>
      <c r="AM165" s="32">
        <v>14.71</v>
      </c>
      <c r="AN165" s="32">
        <v>0</v>
      </c>
      <c r="AO165" s="30">
        <v>56.8</v>
      </c>
      <c r="AP165" s="30">
        <v>56.8</v>
      </c>
      <c r="AQ165" s="34">
        <v>568</v>
      </c>
      <c r="AR165" s="28">
        <v>0</v>
      </c>
      <c r="AS165" s="28">
        <v>568</v>
      </c>
      <c r="AT165" s="33">
        <v>3360</v>
      </c>
      <c r="AU165" s="52">
        <f t="shared" si="5"/>
        <v>64</v>
      </c>
      <c r="AV165" s="28">
        <v>125</v>
      </c>
      <c r="AW165" s="34">
        <v>568</v>
      </c>
      <c r="AX165" s="28">
        <v>0</v>
      </c>
      <c r="AY165" s="28">
        <v>0</v>
      </c>
      <c r="AZ165" s="28">
        <v>125</v>
      </c>
      <c r="BA165" s="28">
        <v>568</v>
      </c>
    </row>
    <row r="166" spans="16:53" ht="13.5">
      <c r="P166" s="24" t="s">
        <v>482</v>
      </c>
      <c r="Q166" s="25" t="s">
        <v>78</v>
      </c>
      <c r="R166" s="25" t="s">
        <v>483</v>
      </c>
      <c r="S166" s="25" t="s">
        <v>45</v>
      </c>
      <c r="T166" s="26" t="s">
        <v>278</v>
      </c>
      <c r="U166" s="26" t="s">
        <v>35</v>
      </c>
      <c r="V166" s="27" t="s">
        <v>279</v>
      </c>
      <c r="W166" s="27">
        <v>3</v>
      </c>
      <c r="X166" s="28">
        <v>4022</v>
      </c>
      <c r="Y166" s="28">
        <v>15124</v>
      </c>
      <c r="Z166" s="28">
        <v>293460</v>
      </c>
      <c r="AA166" s="22">
        <f t="shared" si="4"/>
        <v>0.019403596932028564</v>
      </c>
      <c r="AB166" s="29" t="s">
        <v>484</v>
      </c>
      <c r="AC166" s="28">
        <v>4022</v>
      </c>
      <c r="AD166" s="30">
        <v>100</v>
      </c>
      <c r="AE166" s="28">
        <v>293460</v>
      </c>
      <c r="AF166" s="35">
        <v>100</v>
      </c>
      <c r="AG166" s="34">
        <v>55623</v>
      </c>
      <c r="AH166" s="31">
        <v>189.54</v>
      </c>
      <c r="AI166" s="34">
        <v>63863</v>
      </c>
      <c r="AJ166" s="36">
        <v>58369</v>
      </c>
      <c r="AK166" s="34">
        <v>5494</v>
      </c>
      <c r="AL166" s="32">
        <v>217.62</v>
      </c>
      <c r="AM166" s="32">
        <v>198.9</v>
      </c>
      <c r="AN166" s="32">
        <v>18.72</v>
      </c>
      <c r="AO166" s="30">
        <v>87.1</v>
      </c>
      <c r="AP166" s="30">
        <v>95.3</v>
      </c>
      <c r="AQ166" s="34">
        <v>14512</v>
      </c>
      <c r="AR166" s="28">
        <v>1366</v>
      </c>
      <c r="AS166" s="28">
        <v>15878</v>
      </c>
      <c r="AT166" s="33">
        <v>3640</v>
      </c>
      <c r="AU166" s="52">
        <f t="shared" si="5"/>
        <v>3791</v>
      </c>
      <c r="AV166" s="28">
        <v>58369</v>
      </c>
      <c r="AW166" s="34">
        <v>14512</v>
      </c>
      <c r="AX166" s="28">
        <v>5494</v>
      </c>
      <c r="AY166" s="28">
        <v>1366</v>
      </c>
      <c r="AZ166" s="28">
        <v>63863</v>
      </c>
      <c r="BA166" s="28">
        <v>15878</v>
      </c>
    </row>
    <row r="167" spans="16:53" ht="13.5">
      <c r="P167" s="24" t="s">
        <v>485</v>
      </c>
      <c r="Q167" s="25" t="s">
        <v>78</v>
      </c>
      <c r="R167" s="25" t="s">
        <v>486</v>
      </c>
      <c r="S167" s="25" t="s">
        <v>40</v>
      </c>
      <c r="T167" s="26" t="s">
        <v>278</v>
      </c>
      <c r="U167" s="26" t="s">
        <v>35</v>
      </c>
      <c r="V167" s="27" t="s">
        <v>279</v>
      </c>
      <c r="W167" s="27">
        <v>3</v>
      </c>
      <c r="X167" s="28">
        <v>145</v>
      </c>
      <c r="Y167" s="28">
        <v>10</v>
      </c>
      <c r="Z167" s="28">
        <v>35208</v>
      </c>
      <c r="AA167" s="22">
        <f t="shared" si="4"/>
        <v>3.5208000000000004</v>
      </c>
      <c r="AB167" s="29" t="s">
        <v>140</v>
      </c>
      <c r="AC167" s="28">
        <v>126</v>
      </c>
      <c r="AD167" s="30">
        <v>86.9</v>
      </c>
      <c r="AE167" s="28">
        <v>35208</v>
      </c>
      <c r="AF167" s="35">
        <v>100</v>
      </c>
      <c r="AG167" s="34">
        <v>1393</v>
      </c>
      <c r="AH167" s="31">
        <v>153.55</v>
      </c>
      <c r="AI167" s="34">
        <v>3496</v>
      </c>
      <c r="AJ167" s="36">
        <v>2372</v>
      </c>
      <c r="AK167" s="34">
        <v>1124</v>
      </c>
      <c r="AL167" s="32">
        <v>385.36</v>
      </c>
      <c r="AM167" s="32">
        <v>261.46</v>
      </c>
      <c r="AN167" s="32">
        <v>123.9</v>
      </c>
      <c r="AO167" s="30">
        <v>39.8</v>
      </c>
      <c r="AP167" s="30">
        <v>58.7</v>
      </c>
      <c r="AQ167" s="34">
        <v>16359</v>
      </c>
      <c r="AR167" s="28">
        <v>7752</v>
      </c>
      <c r="AS167" s="28">
        <v>24110</v>
      </c>
      <c r="AT167" s="33">
        <v>3150</v>
      </c>
      <c r="AU167" s="52">
        <f t="shared" si="5"/>
        <v>791</v>
      </c>
      <c r="AV167" s="28">
        <v>2372</v>
      </c>
      <c r="AW167" s="34">
        <v>16359</v>
      </c>
      <c r="AX167" s="28">
        <v>1124</v>
      </c>
      <c r="AY167" s="28">
        <v>7752</v>
      </c>
      <c r="AZ167" s="28">
        <v>3496</v>
      </c>
      <c r="BA167" s="28">
        <v>24110</v>
      </c>
    </row>
    <row r="168" spans="16:53" ht="13.5">
      <c r="P168" s="24" t="s">
        <v>485</v>
      </c>
      <c r="Q168" s="25" t="s">
        <v>78</v>
      </c>
      <c r="R168" s="25" t="s">
        <v>486</v>
      </c>
      <c r="S168" s="25" t="s">
        <v>45</v>
      </c>
      <c r="T168" s="26" t="s">
        <v>278</v>
      </c>
      <c r="U168" s="26" t="s">
        <v>35</v>
      </c>
      <c r="V168" s="27" t="s">
        <v>279</v>
      </c>
      <c r="W168" s="27">
        <v>3</v>
      </c>
      <c r="X168" s="28">
        <v>718</v>
      </c>
      <c r="Y168" s="28">
        <v>36</v>
      </c>
      <c r="Z168" s="28">
        <v>9072</v>
      </c>
      <c r="AA168" s="22">
        <f t="shared" si="4"/>
        <v>0.252</v>
      </c>
      <c r="AB168" s="29" t="s">
        <v>214</v>
      </c>
      <c r="AC168" s="28">
        <v>489</v>
      </c>
      <c r="AD168" s="30">
        <v>68.1</v>
      </c>
      <c r="AE168" s="28">
        <v>9072</v>
      </c>
      <c r="AF168" s="35">
        <v>100</v>
      </c>
      <c r="AG168" s="34">
        <v>4873</v>
      </c>
      <c r="AH168" s="31">
        <v>138.41</v>
      </c>
      <c r="AI168" s="34">
        <v>8905</v>
      </c>
      <c r="AJ168" s="36">
        <v>7168</v>
      </c>
      <c r="AK168" s="34">
        <v>1737</v>
      </c>
      <c r="AL168" s="32">
        <v>252.93</v>
      </c>
      <c r="AM168" s="32">
        <v>203.59</v>
      </c>
      <c r="AN168" s="32">
        <v>49.34</v>
      </c>
      <c r="AO168" s="30">
        <v>54.7</v>
      </c>
      <c r="AP168" s="30">
        <v>68</v>
      </c>
      <c r="AQ168" s="34">
        <v>9983</v>
      </c>
      <c r="AR168" s="28">
        <v>2419</v>
      </c>
      <c r="AS168" s="28">
        <v>12403</v>
      </c>
      <c r="AT168" s="33">
        <v>3150</v>
      </c>
      <c r="AU168" s="52">
        <f t="shared" si="5"/>
        <v>10743</v>
      </c>
      <c r="AV168" s="28">
        <v>7168</v>
      </c>
      <c r="AW168" s="34">
        <v>9983</v>
      </c>
      <c r="AX168" s="28">
        <v>1737</v>
      </c>
      <c r="AY168" s="28">
        <v>2419</v>
      </c>
      <c r="AZ168" s="28">
        <v>8905</v>
      </c>
      <c r="BA168" s="28">
        <v>12403</v>
      </c>
    </row>
    <row r="169" spans="16:53" ht="13.5">
      <c r="P169" s="24" t="s">
        <v>131</v>
      </c>
      <c r="Q169" s="25" t="s">
        <v>132</v>
      </c>
      <c r="R169" s="25" t="s">
        <v>133</v>
      </c>
      <c r="S169" s="25" t="s">
        <v>40</v>
      </c>
      <c r="T169" s="26" t="s">
        <v>278</v>
      </c>
      <c r="U169" s="26" t="s">
        <v>35</v>
      </c>
      <c r="V169" s="27" t="s">
        <v>279</v>
      </c>
      <c r="W169" s="27">
        <v>3</v>
      </c>
      <c r="X169" s="28">
        <v>27</v>
      </c>
      <c r="Y169" s="28">
        <v>1</v>
      </c>
      <c r="Z169" s="28">
        <v>1940</v>
      </c>
      <c r="AA169" s="22">
        <f t="shared" si="4"/>
        <v>1.94</v>
      </c>
      <c r="AB169" s="29" t="s">
        <v>487</v>
      </c>
      <c r="AC169" s="28">
        <v>27</v>
      </c>
      <c r="AD169" s="30">
        <v>100</v>
      </c>
      <c r="AE169" s="28">
        <v>1940</v>
      </c>
      <c r="AF169" s="35">
        <v>100</v>
      </c>
      <c r="AG169" s="34">
        <v>228</v>
      </c>
      <c r="AH169" s="31">
        <v>117.53</v>
      </c>
      <c r="AI169" s="34">
        <v>335</v>
      </c>
      <c r="AJ169" s="36">
        <v>254</v>
      </c>
      <c r="AK169" s="34">
        <v>81</v>
      </c>
      <c r="AL169" s="32">
        <v>172.68</v>
      </c>
      <c r="AM169" s="32">
        <v>130.93</v>
      </c>
      <c r="AN169" s="32">
        <v>41.75</v>
      </c>
      <c r="AO169" s="30">
        <v>68.1</v>
      </c>
      <c r="AP169" s="30">
        <v>89.8</v>
      </c>
      <c r="AQ169" s="34">
        <v>9407</v>
      </c>
      <c r="AR169" s="28">
        <v>3000</v>
      </c>
      <c r="AS169" s="28">
        <v>12407</v>
      </c>
      <c r="AT169" s="33">
        <v>4725</v>
      </c>
      <c r="AU169" s="52">
        <f t="shared" si="5"/>
        <v>2351</v>
      </c>
      <c r="AV169" s="28">
        <v>254</v>
      </c>
      <c r="AW169" s="34">
        <v>9407</v>
      </c>
      <c r="AX169" s="28">
        <v>120</v>
      </c>
      <c r="AY169" s="28">
        <v>4444</v>
      </c>
      <c r="AZ169" s="28">
        <v>374</v>
      </c>
      <c r="BA169" s="28">
        <v>13852</v>
      </c>
    </row>
    <row r="170" spans="16:53" ht="13.5">
      <c r="P170" s="24" t="s">
        <v>488</v>
      </c>
      <c r="Q170" s="25" t="s">
        <v>132</v>
      </c>
      <c r="R170" s="25" t="s">
        <v>489</v>
      </c>
      <c r="S170" s="25" t="s">
        <v>40</v>
      </c>
      <c r="T170" s="26" t="s">
        <v>278</v>
      </c>
      <c r="U170" s="26" t="s">
        <v>35</v>
      </c>
      <c r="V170" s="27" t="s">
        <v>279</v>
      </c>
      <c r="W170" s="27">
        <v>3</v>
      </c>
      <c r="X170" s="28">
        <v>202</v>
      </c>
      <c r="Y170" s="28">
        <v>2602</v>
      </c>
      <c r="Z170" s="28">
        <v>33945</v>
      </c>
      <c r="AA170" s="22">
        <f t="shared" si="4"/>
        <v>0.013045734050730206</v>
      </c>
      <c r="AB170" s="29" t="s">
        <v>490</v>
      </c>
      <c r="AC170" s="28">
        <v>202</v>
      </c>
      <c r="AD170" s="30">
        <v>100</v>
      </c>
      <c r="AE170" s="28">
        <v>33945</v>
      </c>
      <c r="AF170" s="35">
        <v>100</v>
      </c>
      <c r="AG170" s="34">
        <v>2685</v>
      </c>
      <c r="AH170" s="31">
        <v>79.1</v>
      </c>
      <c r="AI170" s="34">
        <v>11169</v>
      </c>
      <c r="AJ170" s="36">
        <v>8410</v>
      </c>
      <c r="AK170" s="34">
        <v>2759</v>
      </c>
      <c r="AL170" s="32">
        <v>329.03</v>
      </c>
      <c r="AM170" s="32">
        <v>247.75</v>
      </c>
      <c r="AN170" s="32">
        <v>81.28</v>
      </c>
      <c r="AO170" s="30">
        <v>24</v>
      </c>
      <c r="AP170" s="30">
        <v>31.9</v>
      </c>
      <c r="AQ170" s="34">
        <v>41634</v>
      </c>
      <c r="AR170" s="28">
        <v>13658</v>
      </c>
      <c r="AS170" s="28">
        <v>55292</v>
      </c>
      <c r="AT170" s="33">
        <v>3150</v>
      </c>
      <c r="AU170" s="52">
        <f t="shared" si="5"/>
        <v>1582</v>
      </c>
      <c r="AV170" s="28">
        <v>8410</v>
      </c>
      <c r="AW170" s="34">
        <v>41634</v>
      </c>
      <c r="AX170" s="28">
        <v>2759</v>
      </c>
      <c r="AY170" s="28">
        <v>13658</v>
      </c>
      <c r="AZ170" s="28">
        <v>11169</v>
      </c>
      <c r="BA170" s="28">
        <v>55292</v>
      </c>
    </row>
    <row r="171" spans="16:53" ht="13.5">
      <c r="P171" s="24" t="s">
        <v>491</v>
      </c>
      <c r="Q171" s="25" t="s">
        <v>132</v>
      </c>
      <c r="R171" s="25" t="s">
        <v>492</v>
      </c>
      <c r="S171" s="25" t="s">
        <v>45</v>
      </c>
      <c r="T171" s="26" t="s">
        <v>278</v>
      </c>
      <c r="U171" s="26" t="s">
        <v>35</v>
      </c>
      <c r="V171" s="27" t="s">
        <v>279</v>
      </c>
      <c r="W171" s="27">
        <v>3</v>
      </c>
      <c r="X171" s="28">
        <v>534</v>
      </c>
      <c r="Y171" s="28">
        <v>13637</v>
      </c>
      <c r="Z171" s="28">
        <v>56539</v>
      </c>
      <c r="AA171" s="22">
        <f t="shared" si="4"/>
        <v>0.004145999853340178</v>
      </c>
      <c r="AB171" s="29" t="s">
        <v>493</v>
      </c>
      <c r="AC171" s="28">
        <v>534</v>
      </c>
      <c r="AD171" s="30">
        <v>100</v>
      </c>
      <c r="AE171" s="28">
        <v>56539</v>
      </c>
      <c r="AF171" s="35">
        <v>100</v>
      </c>
      <c r="AG171" s="34">
        <v>8693</v>
      </c>
      <c r="AH171" s="31">
        <v>153.75</v>
      </c>
      <c r="AI171" s="34">
        <v>14991</v>
      </c>
      <c r="AJ171" s="36">
        <v>14991</v>
      </c>
      <c r="AK171" s="34">
        <v>0</v>
      </c>
      <c r="AL171" s="32">
        <v>265.14</v>
      </c>
      <c r="AM171" s="32">
        <v>265.14</v>
      </c>
      <c r="AN171" s="32">
        <v>0</v>
      </c>
      <c r="AO171" s="30">
        <v>58</v>
      </c>
      <c r="AP171" s="30">
        <v>58</v>
      </c>
      <c r="AQ171" s="34">
        <v>28073</v>
      </c>
      <c r="AR171" s="28">
        <v>0</v>
      </c>
      <c r="AS171" s="28">
        <v>28073</v>
      </c>
      <c r="AT171" s="33">
        <v>3700</v>
      </c>
      <c r="AU171" s="52">
        <f t="shared" si="5"/>
        <v>3075</v>
      </c>
      <c r="AV171" s="28">
        <v>14991</v>
      </c>
      <c r="AW171" s="34">
        <v>28073</v>
      </c>
      <c r="AX171" s="28">
        <v>3507</v>
      </c>
      <c r="AY171" s="28">
        <v>6567</v>
      </c>
      <c r="AZ171" s="28">
        <v>18498</v>
      </c>
      <c r="BA171" s="28">
        <v>34640</v>
      </c>
    </row>
    <row r="172" spans="16:53" ht="13.5">
      <c r="P172" s="24" t="s">
        <v>494</v>
      </c>
      <c r="Q172" s="25" t="s">
        <v>132</v>
      </c>
      <c r="R172" s="25" t="s">
        <v>495</v>
      </c>
      <c r="S172" s="25" t="s">
        <v>45</v>
      </c>
      <c r="T172" s="26" t="s">
        <v>278</v>
      </c>
      <c r="U172" s="26" t="s">
        <v>35</v>
      </c>
      <c r="V172" s="27" t="s">
        <v>279</v>
      </c>
      <c r="W172" s="27">
        <v>3</v>
      </c>
      <c r="X172" s="28">
        <v>1170</v>
      </c>
      <c r="Y172" s="28">
        <v>7546</v>
      </c>
      <c r="Z172" s="28">
        <v>107120</v>
      </c>
      <c r="AA172" s="22">
        <f t="shared" si="4"/>
        <v>0.014195600318049298</v>
      </c>
      <c r="AB172" s="29" t="s">
        <v>200</v>
      </c>
      <c r="AC172" s="28">
        <v>684</v>
      </c>
      <c r="AD172" s="30">
        <v>58.5</v>
      </c>
      <c r="AE172" s="28">
        <v>107120</v>
      </c>
      <c r="AF172" s="35">
        <v>100</v>
      </c>
      <c r="AG172" s="34">
        <v>6772</v>
      </c>
      <c r="AH172" s="31">
        <v>63.22</v>
      </c>
      <c r="AI172" s="34">
        <v>11784</v>
      </c>
      <c r="AJ172" s="36">
        <v>9644</v>
      </c>
      <c r="AK172" s="34">
        <v>2140</v>
      </c>
      <c r="AL172" s="32">
        <v>110.01</v>
      </c>
      <c r="AM172" s="32">
        <v>90.03</v>
      </c>
      <c r="AN172" s="32">
        <v>19.98</v>
      </c>
      <c r="AO172" s="30">
        <v>57.5</v>
      </c>
      <c r="AP172" s="30">
        <v>70.2</v>
      </c>
      <c r="AQ172" s="34">
        <v>8243</v>
      </c>
      <c r="AR172" s="28">
        <v>1829</v>
      </c>
      <c r="AS172" s="28">
        <v>10072</v>
      </c>
      <c r="AT172" s="33">
        <v>3000</v>
      </c>
      <c r="AU172" s="52">
        <f t="shared" si="5"/>
        <v>1264</v>
      </c>
      <c r="AV172" s="28">
        <v>9644</v>
      </c>
      <c r="AW172" s="34">
        <v>8243</v>
      </c>
      <c r="AX172" s="28">
        <v>2140</v>
      </c>
      <c r="AY172" s="28">
        <v>1829</v>
      </c>
      <c r="AZ172" s="28">
        <v>11784</v>
      </c>
      <c r="BA172" s="28">
        <v>10072</v>
      </c>
    </row>
    <row r="173" spans="16:53" ht="13.5">
      <c r="P173" s="24" t="s">
        <v>496</v>
      </c>
      <c r="Q173" s="25" t="s">
        <v>132</v>
      </c>
      <c r="R173" s="25" t="s">
        <v>497</v>
      </c>
      <c r="S173" s="25" t="s">
        <v>40</v>
      </c>
      <c r="T173" s="26" t="s">
        <v>278</v>
      </c>
      <c r="U173" s="26" t="s">
        <v>35</v>
      </c>
      <c r="V173" s="27" t="s">
        <v>279</v>
      </c>
      <c r="W173" s="27">
        <v>3</v>
      </c>
      <c r="X173" s="28">
        <v>18</v>
      </c>
      <c r="Y173" s="28">
        <v>103</v>
      </c>
      <c r="Z173" s="28">
        <v>1546</v>
      </c>
      <c r="AA173" s="22">
        <f t="shared" si="4"/>
        <v>0.015009708737864077</v>
      </c>
      <c r="AB173" s="29" t="s">
        <v>343</v>
      </c>
      <c r="AC173" s="28">
        <v>18</v>
      </c>
      <c r="AD173" s="30">
        <v>100</v>
      </c>
      <c r="AE173" s="28">
        <v>1546</v>
      </c>
      <c r="AF173" s="35">
        <v>100</v>
      </c>
      <c r="AG173" s="34">
        <v>131</v>
      </c>
      <c r="AH173" s="31">
        <v>84.73</v>
      </c>
      <c r="AI173" s="34">
        <v>187</v>
      </c>
      <c r="AJ173" s="36">
        <v>187</v>
      </c>
      <c r="AK173" s="34">
        <v>0</v>
      </c>
      <c r="AL173" s="32">
        <v>120.96</v>
      </c>
      <c r="AM173" s="32">
        <v>120.96</v>
      </c>
      <c r="AN173" s="32">
        <v>0</v>
      </c>
      <c r="AO173" s="30">
        <v>70.1</v>
      </c>
      <c r="AP173" s="30">
        <v>70.1</v>
      </c>
      <c r="AQ173" s="34">
        <v>10389</v>
      </c>
      <c r="AR173" s="28">
        <v>0</v>
      </c>
      <c r="AS173" s="28">
        <v>10389</v>
      </c>
      <c r="AT173" s="33">
        <v>1680</v>
      </c>
      <c r="AU173" s="52">
        <f t="shared" si="5"/>
        <v>1695</v>
      </c>
      <c r="AV173" s="28">
        <v>187</v>
      </c>
      <c r="AW173" s="34">
        <v>10389</v>
      </c>
      <c r="AX173" s="28">
        <v>0</v>
      </c>
      <c r="AY173" s="28">
        <v>0</v>
      </c>
      <c r="AZ173" s="28">
        <v>187</v>
      </c>
      <c r="BA173" s="28">
        <v>10389</v>
      </c>
    </row>
    <row r="174" spans="16:53" ht="13.5">
      <c r="P174" s="24" t="s">
        <v>498</v>
      </c>
      <c r="Q174" s="25" t="s">
        <v>132</v>
      </c>
      <c r="R174" s="25" t="s">
        <v>499</v>
      </c>
      <c r="S174" s="25" t="s">
        <v>40</v>
      </c>
      <c r="T174" s="26" t="s">
        <v>278</v>
      </c>
      <c r="U174" s="26" t="s">
        <v>35</v>
      </c>
      <c r="V174" s="27" t="s">
        <v>279</v>
      </c>
      <c r="W174" s="27">
        <v>3</v>
      </c>
      <c r="X174" s="28">
        <v>168</v>
      </c>
      <c r="Y174" s="28">
        <v>5</v>
      </c>
      <c r="Z174" s="28">
        <v>7673</v>
      </c>
      <c r="AA174" s="22">
        <f t="shared" si="4"/>
        <v>1.5346</v>
      </c>
      <c r="AB174" s="29" t="s">
        <v>500</v>
      </c>
      <c r="AC174" s="28">
        <v>132</v>
      </c>
      <c r="AD174" s="30">
        <v>78.6</v>
      </c>
      <c r="AE174" s="28">
        <v>7673</v>
      </c>
      <c r="AF174" s="35">
        <v>100</v>
      </c>
      <c r="AG174" s="34">
        <v>1065</v>
      </c>
      <c r="AH174" s="31">
        <v>138.8</v>
      </c>
      <c r="AI174" s="34">
        <v>2228</v>
      </c>
      <c r="AJ174" s="36">
        <v>1967</v>
      </c>
      <c r="AK174" s="34">
        <v>261</v>
      </c>
      <c r="AL174" s="32">
        <v>290.37</v>
      </c>
      <c r="AM174" s="32">
        <v>256.35</v>
      </c>
      <c r="AN174" s="32">
        <v>34.02</v>
      </c>
      <c r="AO174" s="30">
        <v>47.8</v>
      </c>
      <c r="AP174" s="30">
        <v>54.1</v>
      </c>
      <c r="AQ174" s="34">
        <v>11708</v>
      </c>
      <c r="AR174" s="28">
        <v>1554</v>
      </c>
      <c r="AS174" s="28">
        <v>13262</v>
      </c>
      <c r="AT174" s="33">
        <v>2688</v>
      </c>
      <c r="AU174" s="52">
        <f t="shared" si="5"/>
        <v>2776</v>
      </c>
      <c r="AV174" s="28">
        <v>2115</v>
      </c>
      <c r="AW174" s="34">
        <v>12589</v>
      </c>
      <c r="AX174" s="28">
        <v>389</v>
      </c>
      <c r="AY174" s="28">
        <v>2315</v>
      </c>
      <c r="AZ174" s="28">
        <v>2504</v>
      </c>
      <c r="BA174" s="28">
        <v>14905</v>
      </c>
    </row>
    <row r="175" spans="16:53" ht="13.5">
      <c r="P175" s="24" t="s">
        <v>498</v>
      </c>
      <c r="Q175" s="25" t="s">
        <v>132</v>
      </c>
      <c r="R175" s="25" t="s">
        <v>499</v>
      </c>
      <c r="S175" s="25" t="s">
        <v>33</v>
      </c>
      <c r="T175" s="26" t="s">
        <v>278</v>
      </c>
      <c r="U175" s="26" t="s">
        <v>35</v>
      </c>
      <c r="V175" s="27" t="s">
        <v>279</v>
      </c>
      <c r="W175" s="27">
        <v>3</v>
      </c>
      <c r="X175" s="28">
        <v>171</v>
      </c>
      <c r="Y175" s="28">
        <v>4</v>
      </c>
      <c r="Z175" s="28">
        <v>8558</v>
      </c>
      <c r="AA175" s="22">
        <f t="shared" si="4"/>
        <v>2.1395</v>
      </c>
      <c r="AB175" s="29" t="s">
        <v>52</v>
      </c>
      <c r="AC175" s="28">
        <v>100</v>
      </c>
      <c r="AD175" s="30">
        <v>58.5</v>
      </c>
      <c r="AE175" s="28">
        <v>8558</v>
      </c>
      <c r="AF175" s="35">
        <v>100</v>
      </c>
      <c r="AG175" s="34">
        <v>1142</v>
      </c>
      <c r="AH175" s="31">
        <v>133.44</v>
      </c>
      <c r="AI175" s="34">
        <v>7133</v>
      </c>
      <c r="AJ175" s="36">
        <v>2041</v>
      </c>
      <c r="AK175" s="34">
        <v>5092</v>
      </c>
      <c r="AL175" s="32">
        <v>833.49</v>
      </c>
      <c r="AM175" s="32">
        <v>238.49</v>
      </c>
      <c r="AN175" s="32">
        <v>595</v>
      </c>
      <c r="AO175" s="30">
        <v>16</v>
      </c>
      <c r="AP175" s="30">
        <v>56</v>
      </c>
      <c r="AQ175" s="34">
        <v>11936</v>
      </c>
      <c r="AR175" s="28">
        <v>29778</v>
      </c>
      <c r="AS175" s="28">
        <v>41713</v>
      </c>
      <c r="AT175" s="33">
        <v>2688</v>
      </c>
      <c r="AU175" s="52">
        <f t="shared" si="5"/>
        <v>2669</v>
      </c>
      <c r="AV175" s="28">
        <v>2085</v>
      </c>
      <c r="AW175" s="34">
        <v>12193</v>
      </c>
      <c r="AX175" s="28">
        <v>5092</v>
      </c>
      <c r="AY175" s="28">
        <v>29778</v>
      </c>
      <c r="AZ175" s="28">
        <v>7177</v>
      </c>
      <c r="BA175" s="28">
        <v>41971</v>
      </c>
    </row>
    <row r="176" spans="16:53" ht="13.5">
      <c r="P176" s="24" t="s">
        <v>501</v>
      </c>
      <c r="Q176" s="25" t="s">
        <v>132</v>
      </c>
      <c r="R176" s="25" t="s">
        <v>502</v>
      </c>
      <c r="S176" s="25" t="s">
        <v>40</v>
      </c>
      <c r="T176" s="26" t="s">
        <v>278</v>
      </c>
      <c r="U176" s="26" t="s">
        <v>35</v>
      </c>
      <c r="V176" s="27" t="s">
        <v>279</v>
      </c>
      <c r="W176" s="27">
        <v>3</v>
      </c>
      <c r="X176" s="28">
        <v>118</v>
      </c>
      <c r="Y176" s="28">
        <v>3</v>
      </c>
      <c r="Z176" s="28">
        <v>5904</v>
      </c>
      <c r="AA176" s="22">
        <f t="shared" si="4"/>
        <v>1.968</v>
      </c>
      <c r="AB176" s="29" t="s">
        <v>503</v>
      </c>
      <c r="AC176" s="28">
        <v>62</v>
      </c>
      <c r="AD176" s="30">
        <v>52.5</v>
      </c>
      <c r="AE176" s="28">
        <v>5904</v>
      </c>
      <c r="AF176" s="35">
        <v>100</v>
      </c>
      <c r="AG176" s="34">
        <v>801</v>
      </c>
      <c r="AH176" s="31">
        <v>135.67</v>
      </c>
      <c r="AI176" s="34">
        <v>2089</v>
      </c>
      <c r="AJ176" s="36">
        <v>1598</v>
      </c>
      <c r="AK176" s="34">
        <v>491</v>
      </c>
      <c r="AL176" s="32">
        <v>353.83</v>
      </c>
      <c r="AM176" s="32">
        <v>270.66</v>
      </c>
      <c r="AN176" s="32">
        <v>83.16</v>
      </c>
      <c r="AO176" s="30">
        <v>38.3</v>
      </c>
      <c r="AP176" s="30">
        <v>50.1</v>
      </c>
      <c r="AQ176" s="34">
        <v>13542</v>
      </c>
      <c r="AR176" s="28">
        <v>4161</v>
      </c>
      <c r="AS176" s="28">
        <v>17703</v>
      </c>
      <c r="AT176" s="33">
        <v>2625</v>
      </c>
      <c r="AU176" s="52">
        <f t="shared" si="5"/>
        <v>2713</v>
      </c>
      <c r="AV176" s="28">
        <v>1598</v>
      </c>
      <c r="AW176" s="34">
        <v>13542</v>
      </c>
      <c r="AX176" s="28">
        <v>705</v>
      </c>
      <c r="AY176" s="28">
        <v>5975</v>
      </c>
      <c r="AZ176" s="28">
        <v>2303</v>
      </c>
      <c r="BA176" s="28">
        <v>19517</v>
      </c>
    </row>
    <row r="177" spans="16:53" ht="13.5">
      <c r="P177" s="24" t="s">
        <v>504</v>
      </c>
      <c r="Q177" s="25" t="s">
        <v>219</v>
      </c>
      <c r="R177" s="25" t="s">
        <v>505</v>
      </c>
      <c r="S177" s="25" t="s">
        <v>45</v>
      </c>
      <c r="T177" s="26" t="s">
        <v>278</v>
      </c>
      <c r="U177" s="26" t="s">
        <v>35</v>
      </c>
      <c r="V177" s="27" t="s">
        <v>279</v>
      </c>
      <c r="W177" s="27">
        <v>3</v>
      </c>
      <c r="X177" s="28">
        <v>345</v>
      </c>
      <c r="Y177" s="28">
        <v>1343</v>
      </c>
      <c r="Z177" s="28">
        <v>25185</v>
      </c>
      <c r="AA177" s="22">
        <f t="shared" si="4"/>
        <v>0.018752792256142965</v>
      </c>
      <c r="AB177" s="29" t="s">
        <v>503</v>
      </c>
      <c r="AC177" s="28">
        <v>331</v>
      </c>
      <c r="AD177" s="30">
        <v>95.9</v>
      </c>
      <c r="AE177" s="28">
        <v>25185</v>
      </c>
      <c r="AF177" s="35">
        <v>100</v>
      </c>
      <c r="AG177" s="34">
        <v>6335</v>
      </c>
      <c r="AH177" s="31">
        <v>251.54</v>
      </c>
      <c r="AI177" s="34">
        <v>8228</v>
      </c>
      <c r="AJ177" s="36">
        <v>7301</v>
      </c>
      <c r="AK177" s="34">
        <v>927</v>
      </c>
      <c r="AL177" s="32">
        <v>326.7</v>
      </c>
      <c r="AM177" s="32">
        <v>289.89</v>
      </c>
      <c r="AN177" s="32">
        <v>36.81</v>
      </c>
      <c r="AO177" s="30">
        <v>77</v>
      </c>
      <c r="AP177" s="30">
        <v>86.8</v>
      </c>
      <c r="AQ177" s="34">
        <v>21162</v>
      </c>
      <c r="AR177" s="28">
        <v>2687</v>
      </c>
      <c r="AS177" s="28">
        <v>23849</v>
      </c>
      <c r="AT177" s="33">
        <v>4290</v>
      </c>
      <c r="AU177" s="52">
        <f t="shared" si="5"/>
        <v>5031</v>
      </c>
      <c r="AV177" s="28">
        <v>7766</v>
      </c>
      <c r="AW177" s="34">
        <v>22510</v>
      </c>
      <c r="AX177" s="28">
        <v>927</v>
      </c>
      <c r="AY177" s="28">
        <v>2687</v>
      </c>
      <c r="AZ177" s="28">
        <v>8693</v>
      </c>
      <c r="BA177" s="28">
        <v>25197</v>
      </c>
    </row>
    <row r="178" spans="16:53" ht="13.5">
      <c r="P178" s="24" t="s">
        <v>506</v>
      </c>
      <c r="Q178" s="25" t="s">
        <v>507</v>
      </c>
      <c r="R178" s="25" t="s">
        <v>508</v>
      </c>
      <c r="S178" s="25" t="s">
        <v>45</v>
      </c>
      <c r="T178" s="26" t="s">
        <v>278</v>
      </c>
      <c r="U178" s="26" t="s">
        <v>35</v>
      </c>
      <c r="V178" s="27" t="s">
        <v>279</v>
      </c>
      <c r="W178" s="27">
        <v>3</v>
      </c>
      <c r="X178" s="28">
        <v>4222</v>
      </c>
      <c r="Y178" s="28">
        <v>5780</v>
      </c>
      <c r="Z178" s="28">
        <v>78120</v>
      </c>
      <c r="AA178" s="22">
        <f t="shared" si="4"/>
        <v>0.013515570934256056</v>
      </c>
      <c r="AB178" s="29" t="s">
        <v>509</v>
      </c>
      <c r="AC178" s="28">
        <v>1974</v>
      </c>
      <c r="AD178" s="30">
        <v>46.8</v>
      </c>
      <c r="AE178" s="28">
        <v>78120</v>
      </c>
      <c r="AF178" s="35">
        <v>100</v>
      </c>
      <c r="AG178" s="34">
        <v>13182</v>
      </c>
      <c r="AH178" s="31">
        <v>168.74</v>
      </c>
      <c r="AI178" s="34">
        <v>41155</v>
      </c>
      <c r="AJ178" s="36">
        <v>36274</v>
      </c>
      <c r="AK178" s="34">
        <v>4881</v>
      </c>
      <c r="AL178" s="32">
        <v>526.82</v>
      </c>
      <c r="AM178" s="32">
        <v>464.34</v>
      </c>
      <c r="AN178" s="32">
        <v>62.48</v>
      </c>
      <c r="AO178" s="30">
        <v>32</v>
      </c>
      <c r="AP178" s="30">
        <v>36.3</v>
      </c>
      <c r="AQ178" s="34">
        <v>8592</v>
      </c>
      <c r="AR178" s="28">
        <v>1156</v>
      </c>
      <c r="AS178" s="28">
        <v>9748</v>
      </c>
      <c r="AT178" s="33">
        <v>820</v>
      </c>
      <c r="AU178" s="52">
        <f t="shared" si="5"/>
        <v>3375</v>
      </c>
      <c r="AV178" s="28">
        <v>36274</v>
      </c>
      <c r="AW178" s="34">
        <v>8592</v>
      </c>
      <c r="AX178" s="28">
        <v>4881</v>
      </c>
      <c r="AY178" s="28">
        <v>1156</v>
      </c>
      <c r="AZ178" s="28">
        <v>41155</v>
      </c>
      <c r="BA178" s="28">
        <v>9748</v>
      </c>
    </row>
    <row r="179" spans="16:53" ht="13.5">
      <c r="P179" s="24" t="s">
        <v>510</v>
      </c>
      <c r="Q179" s="25" t="s">
        <v>507</v>
      </c>
      <c r="R179" s="25" t="s">
        <v>511</v>
      </c>
      <c r="S179" s="25" t="s">
        <v>45</v>
      </c>
      <c r="T179" s="26" t="s">
        <v>278</v>
      </c>
      <c r="U179" s="26" t="s">
        <v>35</v>
      </c>
      <c r="V179" s="27" t="s">
        <v>279</v>
      </c>
      <c r="W179" s="27">
        <v>3</v>
      </c>
      <c r="X179" s="28">
        <v>4322</v>
      </c>
      <c r="Y179" s="28">
        <v>5533</v>
      </c>
      <c r="Z179" s="28">
        <v>265720</v>
      </c>
      <c r="AA179" s="22">
        <f t="shared" si="4"/>
        <v>0.04802457979396349</v>
      </c>
      <c r="AB179" s="29" t="s">
        <v>512</v>
      </c>
      <c r="AC179" s="28">
        <v>3640</v>
      </c>
      <c r="AD179" s="30">
        <v>84.2</v>
      </c>
      <c r="AE179" s="28">
        <v>265720</v>
      </c>
      <c r="AF179" s="35">
        <v>100</v>
      </c>
      <c r="AG179" s="34">
        <v>55028</v>
      </c>
      <c r="AH179" s="31">
        <v>207.09</v>
      </c>
      <c r="AI179" s="34">
        <v>100783</v>
      </c>
      <c r="AJ179" s="36">
        <v>76642</v>
      </c>
      <c r="AK179" s="34">
        <v>24141</v>
      </c>
      <c r="AL179" s="32">
        <v>379.28</v>
      </c>
      <c r="AM179" s="32">
        <v>288.43</v>
      </c>
      <c r="AN179" s="32">
        <v>90.85</v>
      </c>
      <c r="AO179" s="30">
        <v>54.6</v>
      </c>
      <c r="AP179" s="30">
        <v>71.8</v>
      </c>
      <c r="AQ179" s="34">
        <v>17733</v>
      </c>
      <c r="AR179" s="28">
        <v>5586</v>
      </c>
      <c r="AS179" s="28">
        <v>23319</v>
      </c>
      <c r="AT179" s="33">
        <v>3150</v>
      </c>
      <c r="AU179" s="52">
        <f t="shared" si="5"/>
        <v>4142</v>
      </c>
      <c r="AV179" s="28">
        <v>76642</v>
      </c>
      <c r="AW179" s="34">
        <v>17733</v>
      </c>
      <c r="AX179" s="28">
        <v>24141</v>
      </c>
      <c r="AY179" s="28">
        <v>5586</v>
      </c>
      <c r="AZ179" s="28">
        <v>100783</v>
      </c>
      <c r="BA179" s="28">
        <v>23319</v>
      </c>
    </row>
    <row r="180" spans="16:53" ht="13.5">
      <c r="P180" s="24" t="s">
        <v>513</v>
      </c>
      <c r="Q180" s="25" t="s">
        <v>507</v>
      </c>
      <c r="R180" s="25" t="s">
        <v>514</v>
      </c>
      <c r="S180" s="25" t="s">
        <v>45</v>
      </c>
      <c r="T180" s="26" t="s">
        <v>278</v>
      </c>
      <c r="U180" s="26" t="s">
        <v>35</v>
      </c>
      <c r="V180" s="27" t="s">
        <v>279</v>
      </c>
      <c r="W180" s="27">
        <v>3</v>
      </c>
      <c r="X180" s="28">
        <v>1077</v>
      </c>
      <c r="Y180" s="28">
        <v>380</v>
      </c>
      <c r="Z180" s="28">
        <v>74341</v>
      </c>
      <c r="AA180" s="22">
        <f t="shared" si="4"/>
        <v>0.1956342105263158</v>
      </c>
      <c r="AB180" s="29" t="s">
        <v>199</v>
      </c>
      <c r="AC180" s="28">
        <v>1041</v>
      </c>
      <c r="AD180" s="30">
        <v>96.7</v>
      </c>
      <c r="AE180" s="28">
        <v>74341</v>
      </c>
      <c r="AF180" s="35">
        <v>100</v>
      </c>
      <c r="AG180" s="34">
        <v>12861</v>
      </c>
      <c r="AH180" s="31">
        <v>173</v>
      </c>
      <c r="AI180" s="34">
        <v>14601</v>
      </c>
      <c r="AJ180" s="36">
        <v>9650</v>
      </c>
      <c r="AK180" s="34">
        <v>4951</v>
      </c>
      <c r="AL180" s="32">
        <v>196.41</v>
      </c>
      <c r="AM180" s="32">
        <v>129.81</v>
      </c>
      <c r="AN180" s="32">
        <v>66.6</v>
      </c>
      <c r="AO180" s="30">
        <v>88.1</v>
      </c>
      <c r="AP180" s="30">
        <v>133.3</v>
      </c>
      <c r="AQ180" s="34">
        <v>8960</v>
      </c>
      <c r="AR180" s="28">
        <v>4597</v>
      </c>
      <c r="AS180" s="28">
        <v>13557</v>
      </c>
      <c r="AT180" s="33">
        <v>3460</v>
      </c>
      <c r="AU180" s="52">
        <f t="shared" si="5"/>
        <v>3460</v>
      </c>
      <c r="AV180" s="28">
        <v>9650</v>
      </c>
      <c r="AW180" s="34">
        <v>8960</v>
      </c>
      <c r="AX180" s="28">
        <v>4951</v>
      </c>
      <c r="AY180" s="28">
        <v>4597</v>
      </c>
      <c r="AZ180" s="28">
        <v>14601</v>
      </c>
      <c r="BA180" s="28">
        <v>13557</v>
      </c>
    </row>
    <row r="181" spans="16:53" ht="13.5">
      <c r="P181" s="24" t="s">
        <v>515</v>
      </c>
      <c r="Q181" s="25" t="s">
        <v>516</v>
      </c>
      <c r="R181" s="25" t="s">
        <v>517</v>
      </c>
      <c r="S181" s="25" t="s">
        <v>40</v>
      </c>
      <c r="T181" s="26" t="s">
        <v>278</v>
      </c>
      <c r="U181" s="26" t="s">
        <v>35</v>
      </c>
      <c r="V181" s="27" t="s">
        <v>279</v>
      </c>
      <c r="W181" s="27">
        <v>3</v>
      </c>
      <c r="X181" s="28">
        <v>97</v>
      </c>
      <c r="Y181" s="28">
        <v>30</v>
      </c>
      <c r="Z181" s="28">
        <v>11000</v>
      </c>
      <c r="AA181" s="22">
        <f t="shared" si="4"/>
        <v>0.3666666666666667</v>
      </c>
      <c r="AB181" s="29" t="s">
        <v>518</v>
      </c>
      <c r="AC181" s="28">
        <v>67</v>
      </c>
      <c r="AD181" s="30">
        <v>69.1</v>
      </c>
      <c r="AE181" s="28">
        <v>11000</v>
      </c>
      <c r="AF181" s="35">
        <v>100</v>
      </c>
      <c r="AG181" s="34">
        <v>375</v>
      </c>
      <c r="AH181" s="31">
        <v>34.09</v>
      </c>
      <c r="AI181" s="34">
        <v>2167</v>
      </c>
      <c r="AJ181" s="36">
        <v>729</v>
      </c>
      <c r="AK181" s="34">
        <v>1438</v>
      </c>
      <c r="AL181" s="32">
        <v>197</v>
      </c>
      <c r="AM181" s="32">
        <v>66.27</v>
      </c>
      <c r="AN181" s="32">
        <v>130.73</v>
      </c>
      <c r="AO181" s="30">
        <v>17.3</v>
      </c>
      <c r="AP181" s="30">
        <v>51.4</v>
      </c>
      <c r="AQ181" s="34">
        <v>7515</v>
      </c>
      <c r="AR181" s="28">
        <v>14825</v>
      </c>
      <c r="AS181" s="28">
        <v>22340</v>
      </c>
      <c r="AT181" s="33">
        <v>622</v>
      </c>
      <c r="AU181" s="52">
        <f t="shared" si="5"/>
        <v>682</v>
      </c>
      <c r="AV181" s="28">
        <v>729</v>
      </c>
      <c r="AW181" s="34">
        <v>7515</v>
      </c>
      <c r="AX181" s="28">
        <v>1438</v>
      </c>
      <c r="AY181" s="28">
        <v>14825</v>
      </c>
      <c r="AZ181" s="28">
        <v>2167</v>
      </c>
      <c r="BA181" s="28">
        <v>22340</v>
      </c>
    </row>
    <row r="182" spans="16:53" ht="13.5">
      <c r="P182" s="24" t="s">
        <v>519</v>
      </c>
      <c r="Q182" s="25" t="s">
        <v>516</v>
      </c>
      <c r="R182" s="25" t="s">
        <v>520</v>
      </c>
      <c r="S182" s="25" t="s">
        <v>45</v>
      </c>
      <c r="T182" s="26" t="s">
        <v>278</v>
      </c>
      <c r="U182" s="26" t="s">
        <v>35</v>
      </c>
      <c r="V182" s="27" t="s">
        <v>279</v>
      </c>
      <c r="W182" s="27">
        <v>3</v>
      </c>
      <c r="X182" s="28">
        <v>2816</v>
      </c>
      <c r="Y182" s="28">
        <v>7466</v>
      </c>
      <c r="Z182" s="28">
        <v>58059</v>
      </c>
      <c r="AA182" s="22">
        <f t="shared" si="4"/>
        <v>0.007776453254754889</v>
      </c>
      <c r="AB182" s="29" t="s">
        <v>214</v>
      </c>
      <c r="AC182" s="28">
        <v>486</v>
      </c>
      <c r="AD182" s="30">
        <v>17.3</v>
      </c>
      <c r="AE182" s="28">
        <v>58059</v>
      </c>
      <c r="AF182" s="35">
        <v>100</v>
      </c>
      <c r="AG182" s="34">
        <v>5279</v>
      </c>
      <c r="AH182" s="31">
        <v>90.92</v>
      </c>
      <c r="AI182" s="34">
        <v>5107</v>
      </c>
      <c r="AJ182" s="36">
        <v>4363</v>
      </c>
      <c r="AK182" s="34">
        <v>744</v>
      </c>
      <c r="AL182" s="32">
        <v>87.96</v>
      </c>
      <c r="AM182" s="32">
        <v>75.15</v>
      </c>
      <c r="AN182" s="32">
        <v>12.81</v>
      </c>
      <c r="AO182" s="30">
        <v>103.4</v>
      </c>
      <c r="AP182" s="30">
        <v>121</v>
      </c>
      <c r="AQ182" s="34">
        <v>1549</v>
      </c>
      <c r="AR182" s="28">
        <v>264</v>
      </c>
      <c r="AS182" s="28">
        <v>1814</v>
      </c>
      <c r="AT182" s="33">
        <v>3500</v>
      </c>
      <c r="AU182" s="52">
        <f t="shared" si="5"/>
        <v>1818</v>
      </c>
      <c r="AV182" s="28">
        <v>4363</v>
      </c>
      <c r="AW182" s="34">
        <v>1549</v>
      </c>
      <c r="AX182" s="28">
        <v>744</v>
      </c>
      <c r="AY182" s="28">
        <v>264</v>
      </c>
      <c r="AZ182" s="28">
        <v>5107</v>
      </c>
      <c r="BA182" s="28">
        <v>1814</v>
      </c>
    </row>
    <row r="183" spans="16:53" ht="13.5">
      <c r="P183" s="24" t="s">
        <v>521</v>
      </c>
      <c r="Q183" s="25" t="s">
        <v>522</v>
      </c>
      <c r="R183" s="25" t="s">
        <v>523</v>
      </c>
      <c r="S183" s="25" t="s">
        <v>45</v>
      </c>
      <c r="T183" s="26" t="s">
        <v>278</v>
      </c>
      <c r="U183" s="26" t="s">
        <v>35</v>
      </c>
      <c r="V183" s="27" t="s">
        <v>279</v>
      </c>
      <c r="W183" s="27">
        <v>3</v>
      </c>
      <c r="X183" s="28">
        <v>593</v>
      </c>
      <c r="Y183" s="28">
        <v>21074</v>
      </c>
      <c r="Z183" s="28">
        <v>28105</v>
      </c>
      <c r="AA183" s="22">
        <f t="shared" si="4"/>
        <v>0.001333633861630445</v>
      </c>
      <c r="AB183" s="29" t="s">
        <v>307</v>
      </c>
      <c r="AC183" s="28">
        <v>384</v>
      </c>
      <c r="AD183" s="30">
        <v>64.8</v>
      </c>
      <c r="AE183" s="28">
        <v>28105</v>
      </c>
      <c r="AF183" s="35">
        <v>100</v>
      </c>
      <c r="AG183" s="34">
        <v>2784</v>
      </c>
      <c r="AH183" s="31">
        <v>99.06</v>
      </c>
      <c r="AI183" s="34">
        <v>6625</v>
      </c>
      <c r="AJ183" s="36">
        <v>3819</v>
      </c>
      <c r="AK183" s="34">
        <v>2806</v>
      </c>
      <c r="AL183" s="32">
        <v>235.72</v>
      </c>
      <c r="AM183" s="32">
        <v>135.88</v>
      </c>
      <c r="AN183" s="32">
        <v>99.84</v>
      </c>
      <c r="AO183" s="30">
        <v>42</v>
      </c>
      <c r="AP183" s="30">
        <v>72.9</v>
      </c>
      <c r="AQ183" s="34">
        <v>6440</v>
      </c>
      <c r="AR183" s="28">
        <v>4732</v>
      </c>
      <c r="AS183" s="28">
        <v>11172</v>
      </c>
      <c r="AT183" s="33">
        <v>2250</v>
      </c>
      <c r="AU183" s="52">
        <f t="shared" si="5"/>
        <v>1981</v>
      </c>
      <c r="AV183" s="28">
        <v>3819</v>
      </c>
      <c r="AW183" s="34">
        <v>6440</v>
      </c>
      <c r="AX183" s="28">
        <v>2806</v>
      </c>
      <c r="AY183" s="28">
        <v>4732</v>
      </c>
      <c r="AZ183" s="28">
        <v>6625</v>
      </c>
      <c r="BA183" s="28">
        <v>11172</v>
      </c>
    </row>
    <row r="184" spans="16:53" ht="13.5">
      <c r="P184" s="24" t="s">
        <v>524</v>
      </c>
      <c r="Q184" s="25" t="s">
        <v>522</v>
      </c>
      <c r="R184" s="25" t="s">
        <v>525</v>
      </c>
      <c r="S184" s="25" t="s">
        <v>45</v>
      </c>
      <c r="T184" s="26" t="s">
        <v>278</v>
      </c>
      <c r="U184" s="26" t="s">
        <v>35</v>
      </c>
      <c r="V184" s="27" t="s">
        <v>279</v>
      </c>
      <c r="W184" s="27">
        <v>3</v>
      </c>
      <c r="X184" s="28">
        <v>844</v>
      </c>
      <c r="Y184" s="28">
        <v>13147</v>
      </c>
      <c r="Z184" s="28">
        <v>23760</v>
      </c>
      <c r="AA184" s="22">
        <f t="shared" si="4"/>
        <v>0.0018072564083060775</v>
      </c>
      <c r="AB184" s="29" t="s">
        <v>526</v>
      </c>
      <c r="AC184" s="28">
        <v>844</v>
      </c>
      <c r="AD184" s="30">
        <v>100</v>
      </c>
      <c r="AE184" s="28">
        <v>23760</v>
      </c>
      <c r="AF184" s="35">
        <v>100</v>
      </c>
      <c r="AG184" s="34">
        <v>8585</v>
      </c>
      <c r="AH184" s="31">
        <v>361.32</v>
      </c>
      <c r="AI184" s="34">
        <v>14675</v>
      </c>
      <c r="AJ184" s="36">
        <v>8477</v>
      </c>
      <c r="AK184" s="34">
        <v>6198</v>
      </c>
      <c r="AL184" s="32">
        <v>617.63</v>
      </c>
      <c r="AM184" s="32">
        <v>356.78</v>
      </c>
      <c r="AN184" s="32">
        <v>260.86</v>
      </c>
      <c r="AO184" s="30">
        <v>58.5</v>
      </c>
      <c r="AP184" s="30">
        <v>101.3</v>
      </c>
      <c r="AQ184" s="34">
        <v>10044</v>
      </c>
      <c r="AR184" s="28">
        <v>7344</v>
      </c>
      <c r="AS184" s="28">
        <v>17387</v>
      </c>
      <c r="AT184" s="33">
        <v>2500</v>
      </c>
      <c r="AU184" s="52">
        <f t="shared" si="5"/>
        <v>7226</v>
      </c>
      <c r="AV184" s="28">
        <v>8477</v>
      </c>
      <c r="AW184" s="34">
        <v>10044</v>
      </c>
      <c r="AX184" s="28">
        <v>6198</v>
      </c>
      <c r="AY184" s="28">
        <v>7344</v>
      </c>
      <c r="AZ184" s="28">
        <v>14675</v>
      </c>
      <c r="BA184" s="28">
        <v>17387</v>
      </c>
    </row>
    <row r="185" spans="16:53" ht="13.5">
      <c r="P185" s="24" t="s">
        <v>527</v>
      </c>
      <c r="Q185" s="25" t="s">
        <v>528</v>
      </c>
      <c r="R185" s="25" t="s">
        <v>529</v>
      </c>
      <c r="S185" s="25" t="s">
        <v>45</v>
      </c>
      <c r="T185" s="26" t="s">
        <v>278</v>
      </c>
      <c r="U185" s="26" t="s">
        <v>35</v>
      </c>
      <c r="V185" s="27" t="s">
        <v>279</v>
      </c>
      <c r="W185" s="27">
        <v>3</v>
      </c>
      <c r="X185" s="28">
        <v>1459</v>
      </c>
      <c r="Y185" s="28">
        <v>4498</v>
      </c>
      <c r="Z185" s="28">
        <v>225424</v>
      </c>
      <c r="AA185" s="22">
        <f t="shared" si="4"/>
        <v>0.05011649622054246</v>
      </c>
      <c r="AB185" s="29" t="s">
        <v>530</v>
      </c>
      <c r="AC185" s="28">
        <v>1459</v>
      </c>
      <c r="AD185" s="30">
        <v>100</v>
      </c>
      <c r="AE185" s="28">
        <v>225424</v>
      </c>
      <c r="AF185" s="35">
        <v>100</v>
      </c>
      <c r="AG185" s="34">
        <v>31994</v>
      </c>
      <c r="AH185" s="31">
        <v>141.93</v>
      </c>
      <c r="AI185" s="34">
        <v>31524</v>
      </c>
      <c r="AJ185" s="36">
        <v>31524</v>
      </c>
      <c r="AK185" s="34">
        <v>0</v>
      </c>
      <c r="AL185" s="32">
        <v>139.84</v>
      </c>
      <c r="AM185" s="32">
        <v>139.84</v>
      </c>
      <c r="AN185" s="32">
        <v>0</v>
      </c>
      <c r="AO185" s="30">
        <v>101.5</v>
      </c>
      <c r="AP185" s="30">
        <v>101.5</v>
      </c>
      <c r="AQ185" s="34">
        <v>21607</v>
      </c>
      <c r="AR185" s="28">
        <v>0</v>
      </c>
      <c r="AS185" s="28">
        <v>21607</v>
      </c>
      <c r="AT185" s="33">
        <v>4200</v>
      </c>
      <c r="AU185" s="52">
        <f t="shared" si="5"/>
        <v>2839</v>
      </c>
      <c r="AV185" s="28">
        <v>32846</v>
      </c>
      <c r="AW185" s="34">
        <v>22513</v>
      </c>
      <c r="AX185" s="28">
        <v>3642</v>
      </c>
      <c r="AY185" s="28">
        <v>2496</v>
      </c>
      <c r="AZ185" s="28">
        <v>36488</v>
      </c>
      <c r="BA185" s="28">
        <v>25009</v>
      </c>
    </row>
    <row r="186" spans="16:53" ht="13.5">
      <c r="P186" s="24" t="s">
        <v>531</v>
      </c>
      <c r="Q186" s="25" t="s">
        <v>528</v>
      </c>
      <c r="R186" s="25" t="s">
        <v>532</v>
      </c>
      <c r="S186" s="25" t="s">
        <v>40</v>
      </c>
      <c r="T186" s="26" t="s">
        <v>278</v>
      </c>
      <c r="U186" s="26" t="s">
        <v>35</v>
      </c>
      <c r="V186" s="27" t="s">
        <v>279</v>
      </c>
      <c r="W186" s="27">
        <v>3</v>
      </c>
      <c r="X186" s="28">
        <v>24</v>
      </c>
      <c r="Y186" s="28">
        <v>31</v>
      </c>
      <c r="Z186" s="28">
        <v>2920</v>
      </c>
      <c r="AA186" s="22">
        <f t="shared" si="4"/>
        <v>0.09419354838709677</v>
      </c>
      <c r="AB186" s="29" t="s">
        <v>52</v>
      </c>
      <c r="AC186" s="28">
        <v>22</v>
      </c>
      <c r="AD186" s="30">
        <v>91.7</v>
      </c>
      <c r="AE186" s="28">
        <v>2920</v>
      </c>
      <c r="AF186" s="35">
        <v>100</v>
      </c>
      <c r="AG186" s="34">
        <v>230</v>
      </c>
      <c r="AH186" s="31">
        <v>78.77</v>
      </c>
      <c r="AI186" s="34">
        <v>723</v>
      </c>
      <c r="AJ186" s="36">
        <v>340</v>
      </c>
      <c r="AK186" s="34">
        <v>383</v>
      </c>
      <c r="AL186" s="32">
        <v>247.6</v>
      </c>
      <c r="AM186" s="32">
        <v>116.44</v>
      </c>
      <c r="AN186" s="32">
        <v>131.16</v>
      </c>
      <c r="AO186" s="30">
        <v>31.8</v>
      </c>
      <c r="AP186" s="30">
        <v>67.6</v>
      </c>
      <c r="AQ186" s="34">
        <v>14167</v>
      </c>
      <c r="AR186" s="28">
        <v>15958</v>
      </c>
      <c r="AS186" s="28">
        <v>30125</v>
      </c>
      <c r="AT186" s="33">
        <v>3200</v>
      </c>
      <c r="AU186" s="52">
        <f t="shared" si="5"/>
        <v>1575</v>
      </c>
      <c r="AV186" s="28">
        <v>340</v>
      </c>
      <c r="AW186" s="34">
        <v>14167</v>
      </c>
      <c r="AX186" s="28">
        <v>383</v>
      </c>
      <c r="AY186" s="28">
        <v>15958</v>
      </c>
      <c r="AZ186" s="28">
        <v>723</v>
      </c>
      <c r="BA186" s="28">
        <v>30125</v>
      </c>
    </row>
    <row r="187" spans="16:53" ht="13.5">
      <c r="P187" s="24" t="s">
        <v>533</v>
      </c>
      <c r="Q187" s="25" t="s">
        <v>534</v>
      </c>
      <c r="R187" s="25" t="s">
        <v>535</v>
      </c>
      <c r="S187" s="25" t="s">
        <v>40</v>
      </c>
      <c r="T187" s="26" t="s">
        <v>278</v>
      </c>
      <c r="U187" s="26" t="s">
        <v>35</v>
      </c>
      <c r="V187" s="27" t="s">
        <v>279</v>
      </c>
      <c r="W187" s="27">
        <v>3</v>
      </c>
      <c r="X187" s="28">
        <v>17</v>
      </c>
      <c r="Y187" s="28">
        <v>1</v>
      </c>
      <c r="Z187" s="28">
        <v>511</v>
      </c>
      <c r="AA187" s="22">
        <f t="shared" si="4"/>
        <v>0.511</v>
      </c>
      <c r="AB187" s="29" t="s">
        <v>307</v>
      </c>
      <c r="AC187" s="28">
        <v>7</v>
      </c>
      <c r="AD187" s="30">
        <v>41.2</v>
      </c>
      <c r="AE187" s="28">
        <v>511</v>
      </c>
      <c r="AF187" s="35">
        <v>100</v>
      </c>
      <c r="AG187" s="34">
        <v>50</v>
      </c>
      <c r="AH187" s="31">
        <v>97.85</v>
      </c>
      <c r="AI187" s="34">
        <v>174</v>
      </c>
      <c r="AJ187" s="36">
        <v>92</v>
      </c>
      <c r="AK187" s="34">
        <v>82</v>
      </c>
      <c r="AL187" s="32">
        <v>340.51</v>
      </c>
      <c r="AM187" s="32">
        <v>180.04</v>
      </c>
      <c r="AN187" s="32">
        <v>160.47</v>
      </c>
      <c r="AO187" s="30">
        <v>28.7</v>
      </c>
      <c r="AP187" s="30">
        <v>54.3</v>
      </c>
      <c r="AQ187" s="34">
        <v>5412</v>
      </c>
      <c r="AR187" s="28">
        <v>4824</v>
      </c>
      <c r="AS187" s="28">
        <v>10235</v>
      </c>
      <c r="AT187" s="33">
        <v>2620</v>
      </c>
      <c r="AU187" s="52">
        <f t="shared" si="5"/>
        <v>1957</v>
      </c>
      <c r="AV187" s="28">
        <v>92</v>
      </c>
      <c r="AW187" s="34">
        <v>5412</v>
      </c>
      <c r="AX187" s="28">
        <v>123</v>
      </c>
      <c r="AY187" s="28">
        <v>7235</v>
      </c>
      <c r="AZ187" s="28">
        <v>215</v>
      </c>
      <c r="BA187" s="28">
        <v>12647</v>
      </c>
    </row>
    <row r="188" spans="16:53" ht="13.5">
      <c r="P188" s="24" t="s">
        <v>536</v>
      </c>
      <c r="Q188" s="25" t="s">
        <v>82</v>
      </c>
      <c r="R188" s="25" t="s">
        <v>537</v>
      </c>
      <c r="S188" s="25" t="s">
        <v>40</v>
      </c>
      <c r="T188" s="26" t="s">
        <v>278</v>
      </c>
      <c r="U188" s="26" t="s">
        <v>35</v>
      </c>
      <c r="V188" s="27" t="s">
        <v>279</v>
      </c>
      <c r="W188" s="27">
        <v>3</v>
      </c>
      <c r="X188" s="28">
        <v>148</v>
      </c>
      <c r="Y188" s="28">
        <v>49</v>
      </c>
      <c r="Z188" s="28">
        <v>6910</v>
      </c>
      <c r="AA188" s="22">
        <f t="shared" si="4"/>
        <v>0.1410204081632653</v>
      </c>
      <c r="AB188" s="29" t="s">
        <v>538</v>
      </c>
      <c r="AC188" s="28">
        <v>86</v>
      </c>
      <c r="AD188" s="30">
        <v>58.1</v>
      </c>
      <c r="AE188" s="28">
        <v>6910</v>
      </c>
      <c r="AF188" s="35">
        <v>100</v>
      </c>
      <c r="AG188" s="34">
        <v>598</v>
      </c>
      <c r="AH188" s="31">
        <v>86.54</v>
      </c>
      <c r="AI188" s="34">
        <v>1329</v>
      </c>
      <c r="AJ188" s="36">
        <v>1028</v>
      </c>
      <c r="AK188" s="34">
        <v>301</v>
      </c>
      <c r="AL188" s="32">
        <v>192.33</v>
      </c>
      <c r="AM188" s="32">
        <v>148.77</v>
      </c>
      <c r="AN188" s="32">
        <v>43.56</v>
      </c>
      <c r="AO188" s="30">
        <v>45</v>
      </c>
      <c r="AP188" s="30">
        <v>58.2</v>
      </c>
      <c r="AQ188" s="34">
        <v>6946</v>
      </c>
      <c r="AR188" s="28">
        <v>2034</v>
      </c>
      <c r="AS188" s="28">
        <v>8980</v>
      </c>
      <c r="AT188" s="33">
        <v>2400</v>
      </c>
      <c r="AU188" s="52">
        <f t="shared" si="5"/>
        <v>1731</v>
      </c>
      <c r="AV188" s="28">
        <v>1028</v>
      </c>
      <c r="AW188" s="34">
        <v>6946</v>
      </c>
      <c r="AX188" s="28">
        <v>382</v>
      </c>
      <c r="AY188" s="28">
        <v>2581</v>
      </c>
      <c r="AZ188" s="28">
        <v>1410</v>
      </c>
      <c r="BA188" s="28">
        <v>9527</v>
      </c>
    </row>
    <row r="189" spans="16:53" ht="13.5">
      <c r="P189" s="24" t="s">
        <v>539</v>
      </c>
      <c r="Q189" s="25" t="s">
        <v>82</v>
      </c>
      <c r="R189" s="25" t="s">
        <v>540</v>
      </c>
      <c r="S189" s="25" t="s">
        <v>40</v>
      </c>
      <c r="T189" s="26" t="s">
        <v>278</v>
      </c>
      <c r="U189" s="26" t="s">
        <v>35</v>
      </c>
      <c r="V189" s="27" t="s">
        <v>279</v>
      </c>
      <c r="W189" s="27">
        <v>3</v>
      </c>
      <c r="X189" s="28">
        <v>80</v>
      </c>
      <c r="Y189" s="28">
        <v>5</v>
      </c>
      <c r="Z189" s="28">
        <v>7008</v>
      </c>
      <c r="AA189" s="22">
        <f t="shared" si="4"/>
        <v>1.4016</v>
      </c>
      <c r="AB189" s="29" t="s">
        <v>301</v>
      </c>
      <c r="AC189" s="28">
        <v>64</v>
      </c>
      <c r="AD189" s="30">
        <v>80</v>
      </c>
      <c r="AE189" s="28">
        <v>7008</v>
      </c>
      <c r="AF189" s="35">
        <v>100</v>
      </c>
      <c r="AG189" s="34">
        <v>849</v>
      </c>
      <c r="AH189" s="31">
        <v>121.15</v>
      </c>
      <c r="AI189" s="34">
        <v>3677</v>
      </c>
      <c r="AJ189" s="36">
        <v>2234</v>
      </c>
      <c r="AK189" s="34">
        <v>1443</v>
      </c>
      <c r="AL189" s="32">
        <v>524.69</v>
      </c>
      <c r="AM189" s="32">
        <v>318.78</v>
      </c>
      <c r="AN189" s="32">
        <v>205.91</v>
      </c>
      <c r="AO189" s="30">
        <v>23.1</v>
      </c>
      <c r="AP189" s="30">
        <v>38</v>
      </c>
      <c r="AQ189" s="34">
        <v>27925</v>
      </c>
      <c r="AR189" s="28">
        <v>18038</v>
      </c>
      <c r="AS189" s="28">
        <v>45963</v>
      </c>
      <c r="AT189" s="33">
        <v>2420</v>
      </c>
      <c r="AU189" s="52">
        <f t="shared" si="5"/>
        <v>2423</v>
      </c>
      <c r="AV189" s="28">
        <v>2234</v>
      </c>
      <c r="AW189" s="34">
        <v>27925</v>
      </c>
      <c r="AX189" s="28">
        <v>1443</v>
      </c>
      <c r="AY189" s="28">
        <v>18038</v>
      </c>
      <c r="AZ189" s="28">
        <v>3677</v>
      </c>
      <c r="BA189" s="28">
        <v>45963</v>
      </c>
    </row>
    <row r="190" spans="16:53" ht="13.5">
      <c r="P190" s="24" t="s">
        <v>541</v>
      </c>
      <c r="Q190" s="25" t="s">
        <v>82</v>
      </c>
      <c r="R190" s="25" t="s">
        <v>542</v>
      </c>
      <c r="S190" s="25" t="s">
        <v>45</v>
      </c>
      <c r="T190" s="26" t="s">
        <v>278</v>
      </c>
      <c r="U190" s="26" t="s">
        <v>35</v>
      </c>
      <c r="V190" s="27" t="s">
        <v>279</v>
      </c>
      <c r="W190" s="27">
        <v>3</v>
      </c>
      <c r="X190" s="28">
        <v>5440</v>
      </c>
      <c r="Y190" s="28">
        <v>1295</v>
      </c>
      <c r="Z190" s="28">
        <v>163611</v>
      </c>
      <c r="AA190" s="22">
        <f t="shared" si="4"/>
        <v>0.12634054054054056</v>
      </c>
      <c r="AB190" s="29" t="s">
        <v>543</v>
      </c>
      <c r="AC190" s="28">
        <v>1793</v>
      </c>
      <c r="AD190" s="30">
        <v>33</v>
      </c>
      <c r="AE190" s="28">
        <v>163611</v>
      </c>
      <c r="AF190" s="35">
        <v>100</v>
      </c>
      <c r="AG190" s="34">
        <v>17392</v>
      </c>
      <c r="AH190" s="31">
        <v>106.3</v>
      </c>
      <c r="AI190" s="34">
        <v>26795</v>
      </c>
      <c r="AJ190" s="36">
        <v>20979</v>
      </c>
      <c r="AK190" s="34">
        <v>5816</v>
      </c>
      <c r="AL190" s="32">
        <v>163.77</v>
      </c>
      <c r="AM190" s="32">
        <v>128.22</v>
      </c>
      <c r="AN190" s="32">
        <v>35.55</v>
      </c>
      <c r="AO190" s="30">
        <v>64.9</v>
      </c>
      <c r="AP190" s="30">
        <v>82.9</v>
      </c>
      <c r="AQ190" s="34">
        <v>3856</v>
      </c>
      <c r="AR190" s="28">
        <v>1069</v>
      </c>
      <c r="AS190" s="28">
        <v>4926</v>
      </c>
      <c r="AT190" s="33">
        <v>2500</v>
      </c>
      <c r="AU190" s="52">
        <f t="shared" si="5"/>
        <v>2126</v>
      </c>
      <c r="AV190" s="28">
        <v>20979</v>
      </c>
      <c r="AW190" s="34">
        <v>3856</v>
      </c>
      <c r="AX190" s="28">
        <v>5816</v>
      </c>
      <c r="AY190" s="28">
        <v>1069</v>
      </c>
      <c r="AZ190" s="28">
        <v>26795</v>
      </c>
      <c r="BA190" s="28">
        <v>4926</v>
      </c>
    </row>
    <row r="191" spans="16:53" ht="13.5">
      <c r="P191" s="24" t="s">
        <v>544</v>
      </c>
      <c r="Q191" s="25" t="s">
        <v>82</v>
      </c>
      <c r="R191" s="25" t="s">
        <v>545</v>
      </c>
      <c r="S191" s="25" t="s">
        <v>45</v>
      </c>
      <c r="T191" s="26" t="s">
        <v>278</v>
      </c>
      <c r="U191" s="26" t="s">
        <v>35</v>
      </c>
      <c r="V191" s="27" t="s">
        <v>279</v>
      </c>
      <c r="W191" s="27">
        <v>3</v>
      </c>
      <c r="X191" s="28">
        <v>4130</v>
      </c>
      <c r="Y191" s="28">
        <v>5520</v>
      </c>
      <c r="Z191" s="28">
        <v>128772</v>
      </c>
      <c r="AA191" s="22">
        <f t="shared" si="4"/>
        <v>0.023328260869565215</v>
      </c>
      <c r="AB191" s="29" t="s">
        <v>546</v>
      </c>
      <c r="AC191" s="28">
        <v>1748</v>
      </c>
      <c r="AD191" s="30">
        <v>42.3</v>
      </c>
      <c r="AE191" s="28">
        <v>128772</v>
      </c>
      <c r="AF191" s="35">
        <v>100</v>
      </c>
      <c r="AG191" s="34">
        <v>18388</v>
      </c>
      <c r="AH191" s="31">
        <v>142.8</v>
      </c>
      <c r="AI191" s="34">
        <v>26745</v>
      </c>
      <c r="AJ191" s="36">
        <v>23892</v>
      </c>
      <c r="AK191" s="34">
        <v>2853</v>
      </c>
      <c r="AL191" s="32">
        <v>207.69</v>
      </c>
      <c r="AM191" s="32">
        <v>185.54</v>
      </c>
      <c r="AN191" s="32">
        <v>22.16</v>
      </c>
      <c r="AO191" s="30">
        <v>68.8</v>
      </c>
      <c r="AP191" s="30">
        <v>77</v>
      </c>
      <c r="AQ191" s="34">
        <v>5785</v>
      </c>
      <c r="AR191" s="28">
        <v>691</v>
      </c>
      <c r="AS191" s="28">
        <v>6476</v>
      </c>
      <c r="AT191" s="33">
        <v>2940</v>
      </c>
      <c r="AU191" s="52">
        <f t="shared" si="5"/>
        <v>2856</v>
      </c>
      <c r="AV191" s="28">
        <v>23892</v>
      </c>
      <c r="AW191" s="34">
        <v>5785</v>
      </c>
      <c r="AX191" s="28">
        <v>2853</v>
      </c>
      <c r="AY191" s="28">
        <v>691</v>
      </c>
      <c r="AZ191" s="28">
        <v>26745</v>
      </c>
      <c r="BA191" s="28">
        <v>6476</v>
      </c>
    </row>
    <row r="192" spans="16:53" ht="13.5">
      <c r="P192" s="24" t="s">
        <v>547</v>
      </c>
      <c r="Q192" s="25" t="s">
        <v>548</v>
      </c>
      <c r="R192" s="25" t="s">
        <v>549</v>
      </c>
      <c r="S192" s="25" t="s">
        <v>45</v>
      </c>
      <c r="T192" s="26" t="s">
        <v>278</v>
      </c>
      <c r="U192" s="26" t="s">
        <v>35</v>
      </c>
      <c r="V192" s="27" t="s">
        <v>279</v>
      </c>
      <c r="W192" s="27">
        <v>3</v>
      </c>
      <c r="X192" s="28">
        <v>6095</v>
      </c>
      <c r="Y192" s="28">
        <v>8203</v>
      </c>
      <c r="Z192" s="28">
        <v>241703</v>
      </c>
      <c r="AA192" s="22">
        <f t="shared" si="4"/>
        <v>0.029465195660124344</v>
      </c>
      <c r="AB192" s="29" t="s">
        <v>66</v>
      </c>
      <c r="AC192" s="28">
        <v>829</v>
      </c>
      <c r="AD192" s="30">
        <v>13.6</v>
      </c>
      <c r="AE192" s="28">
        <v>241703</v>
      </c>
      <c r="AF192" s="35">
        <v>100</v>
      </c>
      <c r="AG192" s="34">
        <v>19919</v>
      </c>
      <c r="AH192" s="31">
        <v>82.41</v>
      </c>
      <c r="AI192" s="34">
        <v>35085</v>
      </c>
      <c r="AJ192" s="36">
        <v>29580</v>
      </c>
      <c r="AK192" s="34">
        <v>5505</v>
      </c>
      <c r="AL192" s="32">
        <v>145.16</v>
      </c>
      <c r="AM192" s="32">
        <v>122.38</v>
      </c>
      <c r="AN192" s="32">
        <v>22.78</v>
      </c>
      <c r="AO192" s="30">
        <v>56.8</v>
      </c>
      <c r="AP192" s="30">
        <v>67.3</v>
      </c>
      <c r="AQ192" s="34">
        <v>4853</v>
      </c>
      <c r="AR192" s="28">
        <v>903</v>
      </c>
      <c r="AS192" s="28">
        <v>5756</v>
      </c>
      <c r="AT192" s="33">
        <v>3780</v>
      </c>
      <c r="AU192" s="52">
        <f t="shared" si="5"/>
        <v>1648</v>
      </c>
      <c r="AV192" s="28">
        <v>29580</v>
      </c>
      <c r="AW192" s="34">
        <v>4853</v>
      </c>
      <c r="AX192" s="28">
        <v>5505</v>
      </c>
      <c r="AY192" s="28">
        <v>903</v>
      </c>
      <c r="AZ192" s="28">
        <v>35085</v>
      </c>
      <c r="BA192" s="28">
        <v>5756</v>
      </c>
    </row>
    <row r="193" spans="16:53" ht="13.5">
      <c r="P193" s="54" t="s">
        <v>85</v>
      </c>
      <c r="Q193" s="55" t="s">
        <v>86</v>
      </c>
      <c r="R193" s="85">
        <f>COUNTA(R96:R192)</f>
        <v>97</v>
      </c>
      <c r="S193" s="85"/>
      <c r="T193" s="86" t="str">
        <f>CONCATENATE(T192," 計")</f>
        <v>d3 計</v>
      </c>
      <c r="U193" s="56"/>
      <c r="V193" s="56"/>
      <c r="W193" s="56"/>
      <c r="X193" s="52">
        <f>SUM(X96:X192)</f>
        <v>98335</v>
      </c>
      <c r="Y193" s="52">
        <f>SUM(Y96:Y192)</f>
        <v>398260</v>
      </c>
      <c r="Z193" s="52">
        <f>SUM(Z96:Z192)</f>
        <v>5111616</v>
      </c>
      <c r="AA193" s="22">
        <f t="shared" si="4"/>
        <v>0.01283487169185959</v>
      </c>
      <c r="AB193" s="56"/>
      <c r="AC193" s="52">
        <f>SUM(AC96:AC192)</f>
        <v>65000</v>
      </c>
      <c r="AD193" s="57">
        <f>AC193/X193*100</f>
        <v>66.10057456653277</v>
      </c>
      <c r="AE193" s="52">
        <f>SUM(AE96:AE192)</f>
        <v>5111616</v>
      </c>
      <c r="AF193" s="58">
        <f>Z193/AE193*100</f>
        <v>100</v>
      </c>
      <c r="AG193" s="52">
        <f>SUM(AG96:AG192)</f>
        <v>687862</v>
      </c>
      <c r="AH193" s="59">
        <f>ROUND(AG193*1000/Z193,2)</f>
        <v>134.57</v>
      </c>
      <c r="AI193" s="52">
        <f>SUM(AI96:AI192)</f>
        <v>1358772</v>
      </c>
      <c r="AJ193" s="52">
        <f>SUM(AJ96:AJ192)</f>
        <v>970228</v>
      </c>
      <c r="AK193" s="52">
        <f>SUM(AK96:AK192)</f>
        <v>388544</v>
      </c>
      <c r="AL193" s="60">
        <f>ROUND(AI193*1000/$Z193,2)</f>
        <v>265.82</v>
      </c>
      <c r="AM193" s="60">
        <f>ROUND(AJ193*1000/$Z193,2)</f>
        <v>189.81</v>
      </c>
      <c r="AN193" s="60">
        <f>ROUND(AK193*1000/$Z193,2)</f>
        <v>76.01</v>
      </c>
      <c r="AO193" s="61">
        <f>AG193/AI193*100</f>
        <v>50.623798547512024</v>
      </c>
      <c r="AP193" s="58">
        <f>AG193/AJ193*100</f>
        <v>70.89694381114542</v>
      </c>
      <c r="AQ193" s="62">
        <f>AJ193*1000/$X193</f>
        <v>9866.558193928917</v>
      </c>
      <c r="AR193" s="62">
        <f>AK193*1000/$X193</f>
        <v>3951.227945289063</v>
      </c>
      <c r="AS193" s="62">
        <f>AI193*1000/$X193</f>
        <v>13817.78613921798</v>
      </c>
      <c r="AT193" s="52">
        <f>AVERAGE(AT96:AT192)</f>
        <v>2971.536082474227</v>
      </c>
      <c r="AU193" s="52">
        <f t="shared" si="5"/>
        <v>2691</v>
      </c>
      <c r="AV193" s="52">
        <f>SUM(AV96:AV192)</f>
        <v>1038895</v>
      </c>
      <c r="AW193" s="52">
        <f>AV193*1000/$X193</f>
        <v>10564.854832968933</v>
      </c>
      <c r="AX193" s="52">
        <f>SUM(AX96:AX192)</f>
        <v>427821</v>
      </c>
      <c r="AY193" s="52">
        <f>AX193*1000/$X193</f>
        <v>4350.64829409671</v>
      </c>
      <c r="AZ193" s="52">
        <f>SUM(AZ96:AZ192)</f>
        <v>1466716</v>
      </c>
      <c r="BA193" s="52">
        <f>AZ193*1000/$X193</f>
        <v>14915.503127065644</v>
      </c>
    </row>
    <row r="194" spans="16:53" ht="13.5">
      <c r="P194" s="24" t="s">
        <v>550</v>
      </c>
      <c r="Q194" s="25" t="s">
        <v>31</v>
      </c>
      <c r="R194" s="25" t="s">
        <v>551</v>
      </c>
      <c r="S194" s="25" t="s">
        <v>40</v>
      </c>
      <c r="T194" s="26" t="s">
        <v>552</v>
      </c>
      <c r="U194" s="26" t="s">
        <v>35</v>
      </c>
      <c r="V194" s="27" t="s">
        <v>279</v>
      </c>
      <c r="W194" s="27">
        <v>4</v>
      </c>
      <c r="X194" s="28">
        <v>4622</v>
      </c>
      <c r="Y194" s="28">
        <v>26316</v>
      </c>
      <c r="Z194" s="28">
        <v>30198</v>
      </c>
      <c r="AA194" s="22">
        <f t="shared" si="4"/>
        <v>0.0011475148198814408</v>
      </c>
      <c r="AB194" s="29" t="s">
        <v>553</v>
      </c>
      <c r="AC194" s="28">
        <v>665</v>
      </c>
      <c r="AD194" s="30">
        <v>14.4</v>
      </c>
      <c r="AE194" s="28">
        <v>30198</v>
      </c>
      <c r="AF194" s="30">
        <v>100</v>
      </c>
      <c r="AG194" s="28">
        <v>6768</v>
      </c>
      <c r="AH194" s="31">
        <v>224.12</v>
      </c>
      <c r="AI194" s="28">
        <v>9788</v>
      </c>
      <c r="AJ194" s="28">
        <v>8468</v>
      </c>
      <c r="AK194" s="28">
        <v>1320</v>
      </c>
      <c r="AL194" s="32">
        <v>324.13</v>
      </c>
      <c r="AM194" s="32">
        <v>280.42</v>
      </c>
      <c r="AN194" s="32">
        <v>43.71</v>
      </c>
      <c r="AO194" s="30">
        <v>69.1</v>
      </c>
      <c r="AP194" s="30">
        <v>79.9</v>
      </c>
      <c r="AQ194" s="28">
        <v>1832</v>
      </c>
      <c r="AR194" s="28">
        <v>286</v>
      </c>
      <c r="AS194" s="28">
        <v>2118</v>
      </c>
      <c r="AT194" s="33">
        <v>4255</v>
      </c>
      <c r="AU194" s="52">
        <f t="shared" si="5"/>
        <v>4482</v>
      </c>
      <c r="AV194" s="28">
        <v>9192</v>
      </c>
      <c r="AW194" s="34">
        <v>1989</v>
      </c>
      <c r="AX194" s="28">
        <v>1979</v>
      </c>
      <c r="AY194" s="28">
        <v>428</v>
      </c>
      <c r="AZ194" s="28">
        <v>11171</v>
      </c>
      <c r="BA194" s="28">
        <v>2417</v>
      </c>
    </row>
    <row r="195" spans="16:53" ht="13.5">
      <c r="P195" s="24" t="s">
        <v>554</v>
      </c>
      <c r="Q195" s="25" t="s">
        <v>31</v>
      </c>
      <c r="R195" s="25" t="s">
        <v>555</v>
      </c>
      <c r="S195" s="25" t="s">
        <v>40</v>
      </c>
      <c r="T195" s="26" t="s">
        <v>552</v>
      </c>
      <c r="U195" s="26" t="s">
        <v>35</v>
      </c>
      <c r="V195" s="27" t="s">
        <v>279</v>
      </c>
      <c r="W195" s="27">
        <v>4</v>
      </c>
      <c r="X195" s="28">
        <v>503</v>
      </c>
      <c r="Y195" s="28">
        <v>3</v>
      </c>
      <c r="Z195" s="28">
        <v>3749</v>
      </c>
      <c r="AA195" s="22">
        <f t="shared" si="4"/>
        <v>1.2496666666666667</v>
      </c>
      <c r="AB195" s="29" t="s">
        <v>556</v>
      </c>
      <c r="AC195" s="28">
        <v>81</v>
      </c>
      <c r="AD195" s="30">
        <v>16.1</v>
      </c>
      <c r="AE195" s="28">
        <v>3749</v>
      </c>
      <c r="AF195" s="35">
        <v>100</v>
      </c>
      <c r="AG195" s="34">
        <v>338</v>
      </c>
      <c r="AH195" s="31">
        <v>90.16</v>
      </c>
      <c r="AI195" s="34">
        <v>3676</v>
      </c>
      <c r="AJ195" s="36">
        <v>3522</v>
      </c>
      <c r="AK195" s="34">
        <v>154</v>
      </c>
      <c r="AL195" s="32">
        <v>980.53</v>
      </c>
      <c r="AM195" s="32">
        <v>939.45</v>
      </c>
      <c r="AN195" s="32">
        <v>41.08</v>
      </c>
      <c r="AO195" s="30">
        <v>9.2</v>
      </c>
      <c r="AP195" s="30">
        <v>9.6</v>
      </c>
      <c r="AQ195" s="34">
        <v>7002</v>
      </c>
      <c r="AR195" s="28">
        <v>306</v>
      </c>
      <c r="AS195" s="28">
        <v>7308</v>
      </c>
      <c r="AT195" s="33">
        <v>1900</v>
      </c>
      <c r="AU195" s="52">
        <f t="shared" si="5"/>
        <v>1803</v>
      </c>
      <c r="AV195" s="28">
        <v>3522</v>
      </c>
      <c r="AW195" s="34">
        <v>7002</v>
      </c>
      <c r="AX195" s="28">
        <v>154</v>
      </c>
      <c r="AY195" s="28">
        <v>306</v>
      </c>
      <c r="AZ195" s="28">
        <v>3676</v>
      </c>
      <c r="BA195" s="28">
        <v>7308</v>
      </c>
    </row>
    <row r="196" spans="16:53" ht="13.5">
      <c r="P196" s="24" t="s">
        <v>557</v>
      </c>
      <c r="Q196" s="25" t="s">
        <v>31</v>
      </c>
      <c r="R196" s="25" t="s">
        <v>558</v>
      </c>
      <c r="S196" s="25" t="s">
        <v>40</v>
      </c>
      <c r="T196" s="26" t="s">
        <v>552</v>
      </c>
      <c r="U196" s="26" t="s">
        <v>35</v>
      </c>
      <c r="V196" s="27" t="s">
        <v>279</v>
      </c>
      <c r="W196" s="27">
        <v>4</v>
      </c>
      <c r="X196" s="28">
        <v>731</v>
      </c>
      <c r="Y196" s="28">
        <v>59028</v>
      </c>
      <c r="Z196" s="28">
        <v>8037</v>
      </c>
      <c r="AA196" s="22">
        <f t="shared" si="4"/>
        <v>0.00013615572270786746</v>
      </c>
      <c r="AB196" s="29" t="s">
        <v>559</v>
      </c>
      <c r="AC196" s="28">
        <v>145</v>
      </c>
      <c r="AD196" s="30">
        <v>19.8</v>
      </c>
      <c r="AE196" s="28">
        <v>8037</v>
      </c>
      <c r="AF196" s="35">
        <v>100</v>
      </c>
      <c r="AG196" s="34">
        <v>1286</v>
      </c>
      <c r="AH196" s="31">
        <v>160.01</v>
      </c>
      <c r="AI196" s="34">
        <v>1946</v>
      </c>
      <c r="AJ196" s="36">
        <v>1683</v>
      </c>
      <c r="AK196" s="34">
        <v>263</v>
      </c>
      <c r="AL196" s="32">
        <v>242.13</v>
      </c>
      <c r="AM196" s="32">
        <v>209.41</v>
      </c>
      <c r="AN196" s="32">
        <v>32.72</v>
      </c>
      <c r="AO196" s="30">
        <v>66.1</v>
      </c>
      <c r="AP196" s="30">
        <v>76.4</v>
      </c>
      <c r="AQ196" s="34">
        <v>2302</v>
      </c>
      <c r="AR196" s="28">
        <v>360</v>
      </c>
      <c r="AS196" s="28">
        <v>2662</v>
      </c>
      <c r="AT196" s="33">
        <v>3200</v>
      </c>
      <c r="AU196" s="52">
        <f t="shared" si="5"/>
        <v>3200</v>
      </c>
      <c r="AV196" s="28">
        <v>3601</v>
      </c>
      <c r="AW196" s="34">
        <v>4926</v>
      </c>
      <c r="AX196" s="28">
        <v>419</v>
      </c>
      <c r="AY196" s="28">
        <v>573</v>
      </c>
      <c r="AZ196" s="28">
        <v>4020</v>
      </c>
      <c r="BA196" s="28">
        <v>5499</v>
      </c>
    </row>
    <row r="197" spans="16:53" ht="13.5">
      <c r="P197" s="24" t="s">
        <v>560</v>
      </c>
      <c r="Q197" s="25" t="s">
        <v>31</v>
      </c>
      <c r="R197" s="25" t="s">
        <v>561</v>
      </c>
      <c r="S197" s="25" t="s">
        <v>40</v>
      </c>
      <c r="T197" s="26" t="s">
        <v>552</v>
      </c>
      <c r="U197" s="26" t="s">
        <v>35</v>
      </c>
      <c r="V197" s="27" t="s">
        <v>279</v>
      </c>
      <c r="W197" s="27">
        <v>4</v>
      </c>
      <c r="X197" s="28">
        <v>967</v>
      </c>
      <c r="Y197" s="28">
        <v>10</v>
      </c>
      <c r="Z197" s="28">
        <v>7930</v>
      </c>
      <c r="AA197" s="22">
        <f t="shared" si="4"/>
        <v>0.793</v>
      </c>
      <c r="AB197" s="29" t="s">
        <v>562</v>
      </c>
      <c r="AC197" s="28">
        <v>172</v>
      </c>
      <c r="AD197" s="30">
        <v>17.8</v>
      </c>
      <c r="AE197" s="28">
        <v>7930</v>
      </c>
      <c r="AF197" s="35">
        <v>100</v>
      </c>
      <c r="AG197" s="34">
        <v>1393</v>
      </c>
      <c r="AH197" s="31">
        <v>175.66</v>
      </c>
      <c r="AI197" s="34">
        <v>1437</v>
      </c>
      <c r="AJ197" s="36">
        <v>1310</v>
      </c>
      <c r="AK197" s="34">
        <v>127</v>
      </c>
      <c r="AL197" s="32">
        <v>181.21</v>
      </c>
      <c r="AM197" s="32">
        <v>165.2</v>
      </c>
      <c r="AN197" s="32">
        <v>16.02</v>
      </c>
      <c r="AO197" s="30">
        <v>96.9</v>
      </c>
      <c r="AP197" s="30">
        <v>106.3</v>
      </c>
      <c r="AQ197" s="34">
        <v>1355</v>
      </c>
      <c r="AR197" s="28">
        <v>131</v>
      </c>
      <c r="AS197" s="28">
        <v>1486</v>
      </c>
      <c r="AT197" s="33">
        <v>3600</v>
      </c>
      <c r="AU197" s="52">
        <f t="shared" si="5"/>
        <v>3513</v>
      </c>
      <c r="AV197" s="28">
        <v>5631</v>
      </c>
      <c r="AW197" s="34">
        <v>5823</v>
      </c>
      <c r="AX197" s="28">
        <v>127</v>
      </c>
      <c r="AY197" s="28">
        <v>131</v>
      </c>
      <c r="AZ197" s="28">
        <v>5758</v>
      </c>
      <c r="BA197" s="28">
        <v>5954</v>
      </c>
    </row>
    <row r="198" spans="16:53" ht="13.5">
      <c r="P198" s="24" t="s">
        <v>563</v>
      </c>
      <c r="Q198" s="25" t="s">
        <v>31</v>
      </c>
      <c r="R198" s="25" t="s">
        <v>564</v>
      </c>
      <c r="S198" s="25" t="s">
        <v>40</v>
      </c>
      <c r="T198" s="26" t="s">
        <v>552</v>
      </c>
      <c r="U198" s="26" t="s">
        <v>35</v>
      </c>
      <c r="V198" s="27" t="s">
        <v>279</v>
      </c>
      <c r="W198" s="27">
        <v>4</v>
      </c>
      <c r="X198" s="28">
        <v>2159</v>
      </c>
      <c r="Y198" s="28">
        <v>10370</v>
      </c>
      <c r="Z198" s="28">
        <v>15986</v>
      </c>
      <c r="AA198" s="22">
        <f t="shared" si="4"/>
        <v>0.0015415621986499518</v>
      </c>
      <c r="AB198" s="29" t="s">
        <v>565</v>
      </c>
      <c r="AC198" s="28">
        <v>309</v>
      </c>
      <c r="AD198" s="30">
        <v>14.3</v>
      </c>
      <c r="AE198" s="28">
        <v>15986</v>
      </c>
      <c r="AF198" s="35">
        <v>100</v>
      </c>
      <c r="AG198" s="34">
        <v>2719</v>
      </c>
      <c r="AH198" s="31">
        <v>170.09</v>
      </c>
      <c r="AI198" s="34">
        <v>7651</v>
      </c>
      <c r="AJ198" s="36">
        <v>6119</v>
      </c>
      <c r="AK198" s="34">
        <v>1532</v>
      </c>
      <c r="AL198" s="32">
        <v>478.61</v>
      </c>
      <c r="AM198" s="32">
        <v>382.77</v>
      </c>
      <c r="AN198" s="32">
        <v>95.83</v>
      </c>
      <c r="AO198" s="30">
        <v>35.5</v>
      </c>
      <c r="AP198" s="30">
        <v>44.4</v>
      </c>
      <c r="AQ198" s="34">
        <v>2834</v>
      </c>
      <c r="AR198" s="28">
        <v>710</v>
      </c>
      <c r="AS198" s="28">
        <v>3544</v>
      </c>
      <c r="AT198" s="33">
        <v>3350</v>
      </c>
      <c r="AU198" s="52">
        <f t="shared" si="5"/>
        <v>3402</v>
      </c>
      <c r="AV198" s="28">
        <v>6555</v>
      </c>
      <c r="AW198" s="34">
        <v>3036</v>
      </c>
      <c r="AX198" s="28">
        <v>1532</v>
      </c>
      <c r="AY198" s="28">
        <v>710</v>
      </c>
      <c r="AZ198" s="28">
        <v>8087</v>
      </c>
      <c r="BA198" s="28">
        <v>3746</v>
      </c>
    </row>
    <row r="199" spans="16:53" ht="13.5">
      <c r="P199" s="24" t="s">
        <v>566</v>
      </c>
      <c r="Q199" s="25" t="s">
        <v>31</v>
      </c>
      <c r="R199" s="25" t="s">
        <v>567</v>
      </c>
      <c r="S199" s="25" t="s">
        <v>40</v>
      </c>
      <c r="T199" s="26" t="s">
        <v>552</v>
      </c>
      <c r="U199" s="26" t="s">
        <v>35</v>
      </c>
      <c r="V199" s="27" t="s">
        <v>279</v>
      </c>
      <c r="W199" s="27">
        <v>4</v>
      </c>
      <c r="X199" s="28">
        <v>1054</v>
      </c>
      <c r="Y199" s="28">
        <v>4669</v>
      </c>
      <c r="Z199" s="28">
        <v>103478</v>
      </c>
      <c r="AA199" s="22">
        <f t="shared" si="4"/>
        <v>0.02216277575497965</v>
      </c>
      <c r="AB199" s="29" t="s">
        <v>568</v>
      </c>
      <c r="AC199" s="28">
        <v>1050</v>
      </c>
      <c r="AD199" s="30">
        <v>99.6</v>
      </c>
      <c r="AE199" s="28">
        <v>103478</v>
      </c>
      <c r="AF199" s="35">
        <v>100</v>
      </c>
      <c r="AG199" s="34">
        <v>8937</v>
      </c>
      <c r="AH199" s="31">
        <v>86.37</v>
      </c>
      <c r="AI199" s="34">
        <v>16227</v>
      </c>
      <c r="AJ199" s="36">
        <v>11900</v>
      </c>
      <c r="AK199" s="34">
        <v>4327</v>
      </c>
      <c r="AL199" s="32">
        <v>156.82</v>
      </c>
      <c r="AM199" s="32">
        <v>115</v>
      </c>
      <c r="AN199" s="32">
        <v>41.82</v>
      </c>
      <c r="AO199" s="30">
        <v>55.1</v>
      </c>
      <c r="AP199" s="30">
        <v>75.1</v>
      </c>
      <c r="AQ199" s="34">
        <v>11290</v>
      </c>
      <c r="AR199" s="28">
        <v>4105</v>
      </c>
      <c r="AS199" s="28">
        <v>15396</v>
      </c>
      <c r="AT199" s="33">
        <v>3045</v>
      </c>
      <c r="AU199" s="52">
        <f t="shared" si="5"/>
        <v>1727</v>
      </c>
      <c r="AV199" s="28">
        <v>12162</v>
      </c>
      <c r="AW199" s="34">
        <v>11539</v>
      </c>
      <c r="AX199" s="28">
        <v>4327</v>
      </c>
      <c r="AY199" s="28">
        <v>4105</v>
      </c>
      <c r="AZ199" s="28">
        <v>16489</v>
      </c>
      <c r="BA199" s="28">
        <v>15644</v>
      </c>
    </row>
    <row r="200" spans="16:53" ht="13.5">
      <c r="P200" s="24" t="s">
        <v>569</v>
      </c>
      <c r="Q200" s="25" t="s">
        <v>31</v>
      </c>
      <c r="R200" s="25" t="s">
        <v>570</v>
      </c>
      <c r="S200" s="25" t="s">
        <v>40</v>
      </c>
      <c r="T200" s="26" t="s">
        <v>552</v>
      </c>
      <c r="U200" s="26" t="s">
        <v>35</v>
      </c>
      <c r="V200" s="27" t="s">
        <v>279</v>
      </c>
      <c r="W200" s="27">
        <v>4</v>
      </c>
      <c r="X200" s="28">
        <v>214</v>
      </c>
      <c r="Y200" s="28">
        <v>17500</v>
      </c>
      <c r="Z200" s="28">
        <v>16185</v>
      </c>
      <c r="AA200" s="22">
        <f t="shared" si="4"/>
        <v>0.0009248571428571428</v>
      </c>
      <c r="AB200" s="29" t="s">
        <v>571</v>
      </c>
      <c r="AC200" s="28">
        <v>214</v>
      </c>
      <c r="AD200" s="30">
        <v>100</v>
      </c>
      <c r="AE200" s="28">
        <v>16185</v>
      </c>
      <c r="AF200" s="35">
        <v>100</v>
      </c>
      <c r="AG200" s="34">
        <v>1612</v>
      </c>
      <c r="AH200" s="31">
        <v>99.6</v>
      </c>
      <c r="AI200" s="34">
        <v>4927</v>
      </c>
      <c r="AJ200" s="36">
        <v>4709</v>
      </c>
      <c r="AK200" s="34">
        <v>218</v>
      </c>
      <c r="AL200" s="32">
        <v>304.42</v>
      </c>
      <c r="AM200" s="32">
        <v>290.95</v>
      </c>
      <c r="AN200" s="32">
        <v>13.47</v>
      </c>
      <c r="AO200" s="30">
        <v>32.7</v>
      </c>
      <c r="AP200" s="30">
        <v>34.2</v>
      </c>
      <c r="AQ200" s="34">
        <v>22005</v>
      </c>
      <c r="AR200" s="28">
        <v>1019</v>
      </c>
      <c r="AS200" s="28">
        <v>23023</v>
      </c>
      <c r="AT200" s="33">
        <v>2640</v>
      </c>
      <c r="AU200" s="52">
        <f t="shared" si="5"/>
        <v>1992</v>
      </c>
      <c r="AV200" s="28">
        <v>4709</v>
      </c>
      <c r="AW200" s="34">
        <v>22005</v>
      </c>
      <c r="AX200" s="28">
        <v>218</v>
      </c>
      <c r="AY200" s="28">
        <v>1019</v>
      </c>
      <c r="AZ200" s="28">
        <v>4927</v>
      </c>
      <c r="BA200" s="28">
        <v>23023</v>
      </c>
    </row>
    <row r="201" spans="16:53" ht="13.5">
      <c r="P201" s="24" t="s">
        <v>572</v>
      </c>
      <c r="Q201" s="25" t="s">
        <v>31</v>
      </c>
      <c r="R201" s="25" t="s">
        <v>573</v>
      </c>
      <c r="S201" s="25" t="s">
        <v>40</v>
      </c>
      <c r="T201" s="26" t="s">
        <v>552</v>
      </c>
      <c r="U201" s="26" t="s">
        <v>35</v>
      </c>
      <c r="V201" s="27" t="s">
        <v>279</v>
      </c>
      <c r="W201" s="27">
        <v>4</v>
      </c>
      <c r="X201" s="28">
        <v>597</v>
      </c>
      <c r="Y201" s="28">
        <v>13625</v>
      </c>
      <c r="Z201" s="28">
        <v>11216</v>
      </c>
      <c r="AA201" s="22">
        <f t="shared" si="4"/>
        <v>0.0008231926605504587</v>
      </c>
      <c r="AB201" s="29" t="s">
        <v>574</v>
      </c>
      <c r="AC201" s="28">
        <v>305</v>
      </c>
      <c r="AD201" s="30">
        <v>51.1</v>
      </c>
      <c r="AE201" s="28">
        <v>11216</v>
      </c>
      <c r="AF201" s="35">
        <v>100</v>
      </c>
      <c r="AG201" s="34">
        <v>1686</v>
      </c>
      <c r="AH201" s="31">
        <v>150.32</v>
      </c>
      <c r="AI201" s="34">
        <v>10669</v>
      </c>
      <c r="AJ201" s="36">
        <v>9532</v>
      </c>
      <c r="AK201" s="34">
        <v>1137</v>
      </c>
      <c r="AL201" s="32">
        <v>951.23</v>
      </c>
      <c r="AM201" s="32">
        <v>849.86</v>
      </c>
      <c r="AN201" s="32">
        <v>101.37</v>
      </c>
      <c r="AO201" s="30">
        <v>15.8</v>
      </c>
      <c r="AP201" s="30">
        <v>17.7</v>
      </c>
      <c r="AQ201" s="34">
        <v>15966</v>
      </c>
      <c r="AR201" s="28">
        <v>1905</v>
      </c>
      <c r="AS201" s="28">
        <v>17871</v>
      </c>
      <c r="AT201" s="33">
        <v>2560</v>
      </c>
      <c r="AU201" s="52">
        <f t="shared" si="5"/>
        <v>3006</v>
      </c>
      <c r="AV201" s="28">
        <v>11465</v>
      </c>
      <c r="AW201" s="34">
        <v>19204</v>
      </c>
      <c r="AX201" s="28">
        <v>1137</v>
      </c>
      <c r="AY201" s="28">
        <v>1905</v>
      </c>
      <c r="AZ201" s="28">
        <v>12602</v>
      </c>
      <c r="BA201" s="28">
        <v>21109</v>
      </c>
    </row>
    <row r="202" spans="16:53" ht="13.5">
      <c r="P202" s="24" t="s">
        <v>575</v>
      </c>
      <c r="Q202" s="25" t="s">
        <v>31</v>
      </c>
      <c r="R202" s="25" t="s">
        <v>576</v>
      </c>
      <c r="S202" s="25" t="s">
        <v>40</v>
      </c>
      <c r="T202" s="26" t="s">
        <v>552</v>
      </c>
      <c r="U202" s="26" t="s">
        <v>35</v>
      </c>
      <c r="V202" s="27" t="s">
        <v>279</v>
      </c>
      <c r="W202" s="27">
        <v>4</v>
      </c>
      <c r="X202" s="28">
        <v>2444</v>
      </c>
      <c r="Y202" s="28">
        <v>81363</v>
      </c>
      <c r="Z202" s="28">
        <v>8975</v>
      </c>
      <c r="AA202" s="22">
        <f t="shared" si="4"/>
        <v>0.0001103081253149466</v>
      </c>
      <c r="AB202" s="29" t="s">
        <v>577</v>
      </c>
      <c r="AC202" s="28">
        <v>123</v>
      </c>
      <c r="AD202" s="30">
        <v>5</v>
      </c>
      <c r="AE202" s="28">
        <v>8975</v>
      </c>
      <c r="AF202" s="35">
        <v>100</v>
      </c>
      <c r="AG202" s="34">
        <v>624</v>
      </c>
      <c r="AH202" s="31">
        <v>69.53</v>
      </c>
      <c r="AI202" s="34">
        <v>1325</v>
      </c>
      <c r="AJ202" s="36">
        <v>1058</v>
      </c>
      <c r="AK202" s="34">
        <v>267</v>
      </c>
      <c r="AL202" s="32">
        <v>147.63</v>
      </c>
      <c r="AM202" s="32">
        <v>117.88</v>
      </c>
      <c r="AN202" s="32">
        <v>29.75</v>
      </c>
      <c r="AO202" s="30">
        <v>47.1</v>
      </c>
      <c r="AP202" s="30">
        <v>59</v>
      </c>
      <c r="AQ202" s="34">
        <v>433</v>
      </c>
      <c r="AR202" s="28">
        <v>109</v>
      </c>
      <c r="AS202" s="28">
        <v>542</v>
      </c>
      <c r="AT202" s="33">
        <v>2600</v>
      </c>
      <c r="AU202" s="52">
        <f t="shared" si="5"/>
        <v>1391</v>
      </c>
      <c r="AV202" s="28">
        <v>1348</v>
      </c>
      <c r="AW202" s="34">
        <v>552</v>
      </c>
      <c r="AX202" s="28">
        <v>267</v>
      </c>
      <c r="AY202" s="28">
        <v>109</v>
      </c>
      <c r="AZ202" s="28">
        <v>1615</v>
      </c>
      <c r="BA202" s="28">
        <v>661</v>
      </c>
    </row>
    <row r="203" spans="16:53" ht="13.5">
      <c r="P203" s="24" t="s">
        <v>578</v>
      </c>
      <c r="Q203" s="25" t="s">
        <v>31</v>
      </c>
      <c r="R203" s="25" t="s">
        <v>579</v>
      </c>
      <c r="S203" s="25" t="s">
        <v>40</v>
      </c>
      <c r="T203" s="26" t="s">
        <v>552</v>
      </c>
      <c r="U203" s="26" t="s">
        <v>35</v>
      </c>
      <c r="V203" s="27" t="s">
        <v>279</v>
      </c>
      <c r="W203" s="27">
        <v>4</v>
      </c>
      <c r="X203" s="28">
        <v>1764</v>
      </c>
      <c r="Y203" s="28">
        <v>59013</v>
      </c>
      <c r="Z203" s="28">
        <v>19881</v>
      </c>
      <c r="AA203" s="22">
        <f t="shared" si="4"/>
        <v>0.0003368918712825987</v>
      </c>
      <c r="AB203" s="29" t="s">
        <v>580</v>
      </c>
      <c r="AC203" s="28">
        <v>89</v>
      </c>
      <c r="AD203" s="30">
        <v>5</v>
      </c>
      <c r="AE203" s="28">
        <v>19881</v>
      </c>
      <c r="AF203" s="35">
        <v>100</v>
      </c>
      <c r="AG203" s="34">
        <v>580</v>
      </c>
      <c r="AH203" s="31">
        <v>29.17</v>
      </c>
      <c r="AI203" s="34">
        <v>759</v>
      </c>
      <c r="AJ203" s="36">
        <v>759</v>
      </c>
      <c r="AK203" s="34">
        <v>0</v>
      </c>
      <c r="AL203" s="32">
        <v>38.18</v>
      </c>
      <c r="AM203" s="32">
        <v>38.18</v>
      </c>
      <c r="AN203" s="32">
        <v>0</v>
      </c>
      <c r="AO203" s="30">
        <v>76.4</v>
      </c>
      <c r="AP203" s="30">
        <v>76.4</v>
      </c>
      <c r="AQ203" s="34">
        <v>430</v>
      </c>
      <c r="AR203" s="28">
        <v>0</v>
      </c>
      <c r="AS203" s="28">
        <v>430</v>
      </c>
      <c r="AT203" s="33">
        <v>3600</v>
      </c>
      <c r="AU203" s="52">
        <f t="shared" si="5"/>
        <v>583</v>
      </c>
      <c r="AV203" s="28">
        <v>971</v>
      </c>
      <c r="AW203" s="34">
        <v>550</v>
      </c>
      <c r="AX203" s="28">
        <v>0</v>
      </c>
      <c r="AY203" s="28">
        <v>0</v>
      </c>
      <c r="AZ203" s="28">
        <v>971</v>
      </c>
      <c r="BA203" s="28">
        <v>550</v>
      </c>
    </row>
    <row r="204" spans="16:53" ht="13.5">
      <c r="P204" s="24" t="s">
        <v>581</v>
      </c>
      <c r="Q204" s="25" t="s">
        <v>169</v>
      </c>
      <c r="R204" s="25" t="s">
        <v>582</v>
      </c>
      <c r="S204" s="25" t="s">
        <v>45</v>
      </c>
      <c r="T204" s="26" t="s">
        <v>552</v>
      </c>
      <c r="U204" s="26" t="s">
        <v>35</v>
      </c>
      <c r="V204" s="27" t="s">
        <v>279</v>
      </c>
      <c r="W204" s="27">
        <v>4</v>
      </c>
      <c r="X204" s="28">
        <v>6149</v>
      </c>
      <c r="Y204" s="28">
        <v>43432</v>
      </c>
      <c r="Z204" s="28">
        <v>16495</v>
      </c>
      <c r="AA204" s="22">
        <f t="shared" si="4"/>
        <v>0.00037978909559771595</v>
      </c>
      <c r="AB204" s="29" t="s">
        <v>228</v>
      </c>
      <c r="AC204" s="28">
        <v>294</v>
      </c>
      <c r="AD204" s="30">
        <v>4.8</v>
      </c>
      <c r="AE204" s="28">
        <v>16495</v>
      </c>
      <c r="AF204" s="35">
        <v>100</v>
      </c>
      <c r="AG204" s="34">
        <v>2044</v>
      </c>
      <c r="AH204" s="31">
        <v>123.92</v>
      </c>
      <c r="AI204" s="34">
        <v>2232</v>
      </c>
      <c r="AJ204" s="36">
        <v>2232</v>
      </c>
      <c r="AK204" s="34">
        <v>0</v>
      </c>
      <c r="AL204" s="32">
        <v>135.31</v>
      </c>
      <c r="AM204" s="32">
        <v>135.31</v>
      </c>
      <c r="AN204" s="32">
        <v>0</v>
      </c>
      <c r="AO204" s="30">
        <v>91.6</v>
      </c>
      <c r="AP204" s="30">
        <v>91.6</v>
      </c>
      <c r="AQ204" s="34">
        <v>363</v>
      </c>
      <c r="AR204" s="28">
        <v>0</v>
      </c>
      <c r="AS204" s="28">
        <v>363</v>
      </c>
      <c r="AT204" s="33">
        <v>1575</v>
      </c>
      <c r="AU204" s="52">
        <f t="shared" si="5"/>
        <v>2478</v>
      </c>
      <c r="AV204" s="28">
        <v>2232</v>
      </c>
      <c r="AW204" s="34">
        <v>363</v>
      </c>
      <c r="AX204" s="28">
        <v>0</v>
      </c>
      <c r="AY204" s="28">
        <v>0</v>
      </c>
      <c r="AZ204" s="28">
        <v>2232</v>
      </c>
      <c r="BA204" s="28">
        <v>363</v>
      </c>
    </row>
    <row r="205" spans="16:53" ht="13.5">
      <c r="P205" s="24" t="s">
        <v>583</v>
      </c>
      <c r="Q205" s="25" t="s">
        <v>169</v>
      </c>
      <c r="R205" s="25" t="s">
        <v>584</v>
      </c>
      <c r="S205" s="25" t="s">
        <v>45</v>
      </c>
      <c r="T205" s="26" t="s">
        <v>552</v>
      </c>
      <c r="U205" s="26" t="s">
        <v>35</v>
      </c>
      <c r="V205" s="27" t="s">
        <v>279</v>
      </c>
      <c r="W205" s="27">
        <v>4</v>
      </c>
      <c r="X205" s="28">
        <v>1783</v>
      </c>
      <c r="Y205" s="28">
        <v>5</v>
      </c>
      <c r="Z205" s="28">
        <v>11680</v>
      </c>
      <c r="AA205" s="22">
        <f t="shared" si="4"/>
        <v>2.336</v>
      </c>
      <c r="AB205" s="29" t="s">
        <v>585</v>
      </c>
      <c r="AC205" s="28">
        <v>1783</v>
      </c>
      <c r="AD205" s="30">
        <v>100</v>
      </c>
      <c r="AE205" s="28">
        <v>11680</v>
      </c>
      <c r="AF205" s="35">
        <v>100</v>
      </c>
      <c r="AG205" s="34">
        <v>1349</v>
      </c>
      <c r="AH205" s="31">
        <v>115.5</v>
      </c>
      <c r="AI205" s="34">
        <v>318</v>
      </c>
      <c r="AJ205" s="36">
        <v>318</v>
      </c>
      <c r="AK205" s="34">
        <v>0</v>
      </c>
      <c r="AL205" s="32">
        <v>27.23</v>
      </c>
      <c r="AM205" s="32">
        <v>27.23</v>
      </c>
      <c r="AN205" s="32">
        <v>0</v>
      </c>
      <c r="AO205" s="30">
        <v>424.2</v>
      </c>
      <c r="AP205" s="30">
        <v>424.2</v>
      </c>
      <c r="AQ205" s="34">
        <v>178</v>
      </c>
      <c r="AR205" s="28">
        <v>0</v>
      </c>
      <c r="AS205" s="28">
        <v>178</v>
      </c>
      <c r="AT205" s="33">
        <v>1449</v>
      </c>
      <c r="AU205" s="52">
        <f t="shared" si="5"/>
        <v>2310</v>
      </c>
      <c r="AV205" s="28">
        <v>318</v>
      </c>
      <c r="AW205" s="34">
        <v>178</v>
      </c>
      <c r="AX205" s="28">
        <v>0</v>
      </c>
      <c r="AY205" s="28">
        <v>0</v>
      </c>
      <c r="AZ205" s="28">
        <v>318</v>
      </c>
      <c r="BA205" s="28">
        <v>178</v>
      </c>
    </row>
    <row r="206" spans="16:53" ht="13.5">
      <c r="P206" s="24" t="s">
        <v>586</v>
      </c>
      <c r="Q206" s="25" t="s">
        <v>169</v>
      </c>
      <c r="R206" s="25" t="s">
        <v>587</v>
      </c>
      <c r="S206" s="25" t="s">
        <v>45</v>
      </c>
      <c r="T206" s="26" t="s">
        <v>552</v>
      </c>
      <c r="U206" s="26" t="s">
        <v>35</v>
      </c>
      <c r="V206" s="27" t="s">
        <v>279</v>
      </c>
      <c r="W206" s="27">
        <v>4</v>
      </c>
      <c r="X206" s="28">
        <v>80</v>
      </c>
      <c r="Y206" s="28">
        <v>30357</v>
      </c>
      <c r="Z206" s="28">
        <v>951</v>
      </c>
      <c r="AA206" s="22">
        <f t="shared" si="4"/>
        <v>3.132720624567645E-05</v>
      </c>
      <c r="AB206" s="29" t="s">
        <v>588</v>
      </c>
      <c r="AC206" s="28">
        <v>80</v>
      </c>
      <c r="AD206" s="30">
        <v>100</v>
      </c>
      <c r="AE206" s="28">
        <v>951</v>
      </c>
      <c r="AF206" s="35">
        <v>100</v>
      </c>
      <c r="AG206" s="34">
        <v>301</v>
      </c>
      <c r="AH206" s="31">
        <v>316.51</v>
      </c>
      <c r="AI206" s="34">
        <v>69</v>
      </c>
      <c r="AJ206" s="36">
        <v>69</v>
      </c>
      <c r="AK206" s="34">
        <v>0</v>
      </c>
      <c r="AL206" s="32">
        <v>72.56</v>
      </c>
      <c r="AM206" s="32">
        <v>72.56</v>
      </c>
      <c r="AN206" s="32">
        <v>0</v>
      </c>
      <c r="AO206" s="30">
        <v>436.2</v>
      </c>
      <c r="AP206" s="30">
        <v>436.2</v>
      </c>
      <c r="AQ206" s="34">
        <v>863</v>
      </c>
      <c r="AR206" s="28">
        <v>0</v>
      </c>
      <c r="AS206" s="28">
        <v>863</v>
      </c>
      <c r="AT206" s="33">
        <v>4410</v>
      </c>
      <c r="AU206" s="52">
        <f t="shared" si="5"/>
        <v>6330</v>
      </c>
      <c r="AV206" s="28">
        <v>456</v>
      </c>
      <c r="AW206" s="34">
        <v>5700</v>
      </c>
      <c r="AX206" s="28">
        <v>0</v>
      </c>
      <c r="AY206" s="28">
        <v>0</v>
      </c>
      <c r="AZ206" s="28">
        <v>456</v>
      </c>
      <c r="BA206" s="28">
        <v>5700</v>
      </c>
    </row>
    <row r="207" spans="16:53" ht="13.5">
      <c r="P207" s="24" t="s">
        <v>589</v>
      </c>
      <c r="Q207" s="25" t="s">
        <v>169</v>
      </c>
      <c r="R207" s="25" t="s">
        <v>590</v>
      </c>
      <c r="S207" s="25" t="s">
        <v>45</v>
      </c>
      <c r="T207" s="26" t="s">
        <v>552</v>
      </c>
      <c r="U207" s="26" t="s">
        <v>35</v>
      </c>
      <c r="V207" s="27" t="s">
        <v>279</v>
      </c>
      <c r="W207" s="27">
        <v>4</v>
      </c>
      <c r="X207" s="28">
        <v>184</v>
      </c>
      <c r="Y207" s="28">
        <v>416</v>
      </c>
      <c r="Z207" s="28">
        <v>15841</v>
      </c>
      <c r="AA207" s="22">
        <f t="shared" si="4"/>
        <v>0.03807932692307692</v>
      </c>
      <c r="AB207" s="29" t="s">
        <v>591</v>
      </c>
      <c r="AC207" s="28">
        <v>184</v>
      </c>
      <c r="AD207" s="30">
        <v>100</v>
      </c>
      <c r="AE207" s="28">
        <v>15841</v>
      </c>
      <c r="AF207" s="35">
        <v>100</v>
      </c>
      <c r="AG207" s="34">
        <v>1576</v>
      </c>
      <c r="AH207" s="31">
        <v>99.49</v>
      </c>
      <c r="AI207" s="34">
        <v>1209</v>
      </c>
      <c r="AJ207" s="36">
        <v>1113</v>
      </c>
      <c r="AK207" s="34">
        <v>96</v>
      </c>
      <c r="AL207" s="32">
        <v>76.32</v>
      </c>
      <c r="AM207" s="32">
        <v>70.26</v>
      </c>
      <c r="AN207" s="32">
        <v>6.06</v>
      </c>
      <c r="AO207" s="30">
        <v>130.4</v>
      </c>
      <c r="AP207" s="30">
        <v>141.6</v>
      </c>
      <c r="AQ207" s="34">
        <v>6049</v>
      </c>
      <c r="AR207" s="28">
        <v>522</v>
      </c>
      <c r="AS207" s="28">
        <v>6571</v>
      </c>
      <c r="AT207" s="33">
        <v>5700</v>
      </c>
      <c r="AU207" s="52">
        <f t="shared" si="5"/>
        <v>1990</v>
      </c>
      <c r="AV207" s="28">
        <v>1113</v>
      </c>
      <c r="AW207" s="34">
        <v>6049</v>
      </c>
      <c r="AX207" s="28">
        <v>96</v>
      </c>
      <c r="AY207" s="28">
        <v>522</v>
      </c>
      <c r="AZ207" s="28">
        <v>1209</v>
      </c>
      <c r="BA207" s="28">
        <v>6571</v>
      </c>
    </row>
    <row r="208" spans="16:53" ht="13.5">
      <c r="P208" s="24" t="s">
        <v>592</v>
      </c>
      <c r="Q208" s="25" t="s">
        <v>169</v>
      </c>
      <c r="R208" s="25" t="s">
        <v>483</v>
      </c>
      <c r="S208" s="25" t="s">
        <v>45</v>
      </c>
      <c r="T208" s="26" t="s">
        <v>552</v>
      </c>
      <c r="U208" s="26" t="s">
        <v>35</v>
      </c>
      <c r="V208" s="27" t="s">
        <v>279</v>
      </c>
      <c r="W208" s="27">
        <v>4</v>
      </c>
      <c r="X208" s="28">
        <v>638</v>
      </c>
      <c r="Y208" s="28">
        <v>27654</v>
      </c>
      <c r="Z208" s="28">
        <v>70080</v>
      </c>
      <c r="AA208" s="22">
        <f aca="true" t="shared" si="6" ref="AA208:AA269">Z208/Y208/1000</f>
        <v>0.0025341722716424385</v>
      </c>
      <c r="AB208" s="29" t="s">
        <v>593</v>
      </c>
      <c r="AC208" s="28">
        <v>638</v>
      </c>
      <c r="AD208" s="30">
        <v>100</v>
      </c>
      <c r="AE208" s="28">
        <v>70080</v>
      </c>
      <c r="AF208" s="35">
        <v>100</v>
      </c>
      <c r="AG208" s="34">
        <v>4253</v>
      </c>
      <c r="AH208" s="31">
        <v>60.69</v>
      </c>
      <c r="AI208" s="34">
        <v>2967</v>
      </c>
      <c r="AJ208" s="36">
        <v>2714</v>
      </c>
      <c r="AK208" s="34">
        <v>253</v>
      </c>
      <c r="AL208" s="32">
        <v>42.34</v>
      </c>
      <c r="AM208" s="32">
        <v>38.73</v>
      </c>
      <c r="AN208" s="32">
        <v>3.61</v>
      </c>
      <c r="AO208" s="30">
        <v>143.3</v>
      </c>
      <c r="AP208" s="30">
        <v>156.7</v>
      </c>
      <c r="AQ208" s="34">
        <v>4254</v>
      </c>
      <c r="AR208" s="28">
        <v>397</v>
      </c>
      <c r="AS208" s="28">
        <v>4650</v>
      </c>
      <c r="AT208" s="33">
        <v>3990</v>
      </c>
      <c r="AU208" s="52">
        <f aca="true" t="shared" si="7" ref="AU208:AU269">ROUND(AG208*1000/Z208*20,0)</f>
        <v>1214</v>
      </c>
      <c r="AV208" s="28">
        <v>2714</v>
      </c>
      <c r="AW208" s="34">
        <v>4254</v>
      </c>
      <c r="AX208" s="28">
        <v>253</v>
      </c>
      <c r="AY208" s="28">
        <v>397</v>
      </c>
      <c r="AZ208" s="28">
        <v>2967</v>
      </c>
      <c r="BA208" s="28">
        <v>4650</v>
      </c>
    </row>
    <row r="209" spans="16:53" ht="13.5">
      <c r="P209" s="24" t="s">
        <v>594</v>
      </c>
      <c r="Q209" s="25" t="s">
        <v>169</v>
      </c>
      <c r="R209" s="25" t="s">
        <v>595</v>
      </c>
      <c r="S209" s="25" t="s">
        <v>45</v>
      </c>
      <c r="T209" s="26" t="s">
        <v>552</v>
      </c>
      <c r="U209" s="26" t="s">
        <v>35</v>
      </c>
      <c r="V209" s="27" t="s">
        <v>279</v>
      </c>
      <c r="W209" s="27">
        <v>4</v>
      </c>
      <c r="X209" s="28">
        <v>226</v>
      </c>
      <c r="Y209" s="28">
        <v>9</v>
      </c>
      <c r="Z209" s="28">
        <v>20257</v>
      </c>
      <c r="AA209" s="22">
        <f t="shared" si="6"/>
        <v>2.250777777777778</v>
      </c>
      <c r="AB209" s="29" t="s">
        <v>596</v>
      </c>
      <c r="AC209" s="28">
        <v>226</v>
      </c>
      <c r="AD209" s="30">
        <v>100</v>
      </c>
      <c r="AE209" s="28">
        <v>20257</v>
      </c>
      <c r="AF209" s="35">
        <v>100</v>
      </c>
      <c r="AG209" s="34">
        <v>2206</v>
      </c>
      <c r="AH209" s="31">
        <v>108.9</v>
      </c>
      <c r="AI209" s="34">
        <v>771</v>
      </c>
      <c r="AJ209" s="36">
        <v>644</v>
      </c>
      <c r="AK209" s="34">
        <v>127</v>
      </c>
      <c r="AL209" s="32">
        <v>38.06</v>
      </c>
      <c r="AM209" s="32">
        <v>31.79</v>
      </c>
      <c r="AN209" s="32">
        <v>6.27</v>
      </c>
      <c r="AO209" s="30">
        <v>286.1</v>
      </c>
      <c r="AP209" s="30">
        <v>342.5</v>
      </c>
      <c r="AQ209" s="34">
        <v>2850</v>
      </c>
      <c r="AR209" s="28">
        <v>562</v>
      </c>
      <c r="AS209" s="28">
        <v>3412</v>
      </c>
      <c r="AT209" s="33">
        <v>3990</v>
      </c>
      <c r="AU209" s="52">
        <f t="shared" si="7"/>
        <v>2178</v>
      </c>
      <c r="AV209" s="28">
        <v>4610</v>
      </c>
      <c r="AW209" s="34">
        <v>20398</v>
      </c>
      <c r="AX209" s="28">
        <v>127</v>
      </c>
      <c r="AY209" s="28">
        <v>562</v>
      </c>
      <c r="AZ209" s="28">
        <v>4737</v>
      </c>
      <c r="BA209" s="28">
        <v>20960</v>
      </c>
    </row>
    <row r="210" spans="16:53" ht="13.5">
      <c r="P210" s="24" t="s">
        <v>597</v>
      </c>
      <c r="Q210" s="25" t="s">
        <v>169</v>
      </c>
      <c r="R210" s="25" t="s">
        <v>598</v>
      </c>
      <c r="S210" s="25" t="s">
        <v>45</v>
      </c>
      <c r="T210" s="26" t="s">
        <v>552</v>
      </c>
      <c r="U210" s="26" t="s">
        <v>35</v>
      </c>
      <c r="V210" s="27" t="s">
        <v>279</v>
      </c>
      <c r="W210" s="27">
        <v>4</v>
      </c>
      <c r="X210" s="28">
        <v>2472</v>
      </c>
      <c r="Y210" s="28">
        <v>3255</v>
      </c>
      <c r="Z210" s="28">
        <v>33872</v>
      </c>
      <c r="AA210" s="22">
        <f t="shared" si="6"/>
        <v>0.010406144393241166</v>
      </c>
      <c r="AB210" s="29" t="s">
        <v>599</v>
      </c>
      <c r="AC210" s="28">
        <v>284</v>
      </c>
      <c r="AD210" s="30">
        <v>11.5</v>
      </c>
      <c r="AE210" s="28">
        <v>33872</v>
      </c>
      <c r="AF210" s="35">
        <v>100</v>
      </c>
      <c r="AG210" s="34">
        <v>1461</v>
      </c>
      <c r="AH210" s="31">
        <v>43.13</v>
      </c>
      <c r="AI210" s="34">
        <v>2015</v>
      </c>
      <c r="AJ210" s="36">
        <v>1564</v>
      </c>
      <c r="AK210" s="34">
        <v>451</v>
      </c>
      <c r="AL210" s="32">
        <v>59.49</v>
      </c>
      <c r="AM210" s="32">
        <v>46.17</v>
      </c>
      <c r="AN210" s="32">
        <v>13.31</v>
      </c>
      <c r="AO210" s="30">
        <v>72.5</v>
      </c>
      <c r="AP210" s="30">
        <v>93.4</v>
      </c>
      <c r="AQ210" s="34">
        <v>633</v>
      </c>
      <c r="AR210" s="28">
        <v>182</v>
      </c>
      <c r="AS210" s="28">
        <v>815</v>
      </c>
      <c r="AT210" s="33">
        <v>2520</v>
      </c>
      <c r="AU210" s="52">
        <f t="shared" si="7"/>
        <v>863</v>
      </c>
      <c r="AV210" s="28">
        <v>1761</v>
      </c>
      <c r="AW210" s="34">
        <v>712</v>
      </c>
      <c r="AX210" s="28">
        <v>451</v>
      </c>
      <c r="AY210" s="28">
        <v>182</v>
      </c>
      <c r="AZ210" s="28">
        <v>2212</v>
      </c>
      <c r="BA210" s="28">
        <v>895</v>
      </c>
    </row>
    <row r="211" spans="16:53" ht="13.5">
      <c r="P211" s="24" t="s">
        <v>600</v>
      </c>
      <c r="Q211" s="25" t="s">
        <v>169</v>
      </c>
      <c r="R211" s="25" t="s">
        <v>601</v>
      </c>
      <c r="S211" s="25" t="s">
        <v>45</v>
      </c>
      <c r="T211" s="26" t="s">
        <v>552</v>
      </c>
      <c r="U211" s="26" t="s">
        <v>35</v>
      </c>
      <c r="V211" s="27" t="s">
        <v>279</v>
      </c>
      <c r="W211" s="27">
        <v>4</v>
      </c>
      <c r="X211" s="28">
        <v>5419</v>
      </c>
      <c r="Y211" s="28">
        <v>17955</v>
      </c>
      <c r="Z211" s="28">
        <v>44462</v>
      </c>
      <c r="AA211" s="22">
        <f t="shared" si="6"/>
        <v>0.00247630186577555</v>
      </c>
      <c r="AB211" s="29" t="s">
        <v>602</v>
      </c>
      <c r="AC211" s="28">
        <v>1031</v>
      </c>
      <c r="AD211" s="30">
        <v>19</v>
      </c>
      <c r="AE211" s="28">
        <v>44462</v>
      </c>
      <c r="AF211" s="35">
        <v>100</v>
      </c>
      <c r="AG211" s="34">
        <v>5521</v>
      </c>
      <c r="AH211" s="31">
        <v>124.17</v>
      </c>
      <c r="AI211" s="34">
        <v>2104</v>
      </c>
      <c r="AJ211" s="36">
        <v>1489</v>
      </c>
      <c r="AK211" s="34">
        <v>615</v>
      </c>
      <c r="AL211" s="32">
        <v>47.32</v>
      </c>
      <c r="AM211" s="32">
        <v>33.49</v>
      </c>
      <c r="AN211" s="32">
        <v>13.83</v>
      </c>
      <c r="AO211" s="30">
        <v>262.4</v>
      </c>
      <c r="AP211" s="30">
        <v>370.8</v>
      </c>
      <c r="AQ211" s="34">
        <v>275</v>
      </c>
      <c r="AR211" s="28">
        <v>113</v>
      </c>
      <c r="AS211" s="28">
        <v>388</v>
      </c>
      <c r="AT211" s="33">
        <v>2310</v>
      </c>
      <c r="AU211" s="52">
        <f t="shared" si="7"/>
        <v>2483</v>
      </c>
      <c r="AV211" s="28">
        <v>1489</v>
      </c>
      <c r="AW211" s="34">
        <v>275</v>
      </c>
      <c r="AX211" s="28">
        <v>615</v>
      </c>
      <c r="AY211" s="28">
        <v>113</v>
      </c>
      <c r="AZ211" s="28">
        <v>2104</v>
      </c>
      <c r="BA211" s="28">
        <v>388</v>
      </c>
    </row>
    <row r="212" spans="16:53" ht="13.5">
      <c r="P212" s="24" t="s">
        <v>168</v>
      </c>
      <c r="Q212" s="25" t="s">
        <v>169</v>
      </c>
      <c r="R212" s="25" t="s">
        <v>170</v>
      </c>
      <c r="S212" s="25" t="s">
        <v>40</v>
      </c>
      <c r="T212" s="26" t="s">
        <v>552</v>
      </c>
      <c r="U212" s="26" t="s">
        <v>35</v>
      </c>
      <c r="V212" s="27" t="s">
        <v>279</v>
      </c>
      <c r="W212" s="27">
        <v>4</v>
      </c>
      <c r="X212" s="28">
        <v>77</v>
      </c>
      <c r="Y212" s="28">
        <v>2</v>
      </c>
      <c r="Z212" s="28">
        <v>648</v>
      </c>
      <c r="AA212" s="22">
        <f t="shared" si="6"/>
        <v>0.324</v>
      </c>
      <c r="AB212" s="29" t="s">
        <v>603</v>
      </c>
      <c r="AC212" s="28">
        <v>77</v>
      </c>
      <c r="AD212" s="30">
        <v>100</v>
      </c>
      <c r="AE212" s="28">
        <v>648</v>
      </c>
      <c r="AF212" s="35">
        <v>100</v>
      </c>
      <c r="AG212" s="34">
        <v>740</v>
      </c>
      <c r="AH212" s="31">
        <v>122.5</v>
      </c>
      <c r="AI212" s="34">
        <v>3625</v>
      </c>
      <c r="AJ212" s="36">
        <v>3248</v>
      </c>
      <c r="AK212" s="34">
        <v>377</v>
      </c>
      <c r="AL212" s="32">
        <v>600.07</v>
      </c>
      <c r="AM212" s="32">
        <v>537.66</v>
      </c>
      <c r="AN212" s="32">
        <v>62.41</v>
      </c>
      <c r="AO212" s="30">
        <v>20.4</v>
      </c>
      <c r="AP212" s="30">
        <v>22.8</v>
      </c>
      <c r="AQ212" s="34">
        <v>42182</v>
      </c>
      <c r="AR212" s="28">
        <v>4896</v>
      </c>
      <c r="AS212" s="28">
        <v>47078</v>
      </c>
      <c r="AT212" s="33">
        <v>3570</v>
      </c>
      <c r="AU212" s="52">
        <f t="shared" si="7"/>
        <v>22840</v>
      </c>
      <c r="AV212" s="28">
        <v>3248</v>
      </c>
      <c r="AW212" s="34">
        <v>42182</v>
      </c>
      <c r="AX212" s="28">
        <v>377</v>
      </c>
      <c r="AY212" s="28">
        <v>4896</v>
      </c>
      <c r="AZ212" s="28">
        <v>3625</v>
      </c>
      <c r="BA212" s="28">
        <v>47078</v>
      </c>
    </row>
    <row r="213" spans="16:53" ht="13.5">
      <c r="P213" s="24" t="s">
        <v>604</v>
      </c>
      <c r="Q213" s="25" t="s">
        <v>233</v>
      </c>
      <c r="R213" s="25" t="s">
        <v>605</v>
      </c>
      <c r="S213" s="25" t="s">
        <v>45</v>
      </c>
      <c r="T213" s="26" t="s">
        <v>552</v>
      </c>
      <c r="U213" s="26" t="s">
        <v>35</v>
      </c>
      <c r="V213" s="27" t="s">
        <v>279</v>
      </c>
      <c r="W213" s="27">
        <v>4</v>
      </c>
      <c r="X213" s="28">
        <v>2016</v>
      </c>
      <c r="Y213" s="28">
        <v>14</v>
      </c>
      <c r="Z213" s="28">
        <v>32625</v>
      </c>
      <c r="AA213" s="22">
        <f t="shared" si="6"/>
        <v>2.330357142857143</v>
      </c>
      <c r="AB213" s="29" t="s">
        <v>606</v>
      </c>
      <c r="AC213" s="28">
        <v>706</v>
      </c>
      <c r="AD213" s="30">
        <v>35</v>
      </c>
      <c r="AE213" s="28">
        <v>32625</v>
      </c>
      <c r="AF213" s="35">
        <v>100</v>
      </c>
      <c r="AG213" s="34">
        <v>5616</v>
      </c>
      <c r="AH213" s="31">
        <v>172.14</v>
      </c>
      <c r="AI213" s="34">
        <v>10198</v>
      </c>
      <c r="AJ213" s="36">
        <v>10008</v>
      </c>
      <c r="AK213" s="34">
        <v>190</v>
      </c>
      <c r="AL213" s="32">
        <v>312.58</v>
      </c>
      <c r="AM213" s="32">
        <v>306.76</v>
      </c>
      <c r="AN213" s="32">
        <v>5.82</v>
      </c>
      <c r="AO213" s="30">
        <v>55.1</v>
      </c>
      <c r="AP213" s="30">
        <v>56.1</v>
      </c>
      <c r="AQ213" s="34">
        <v>4964</v>
      </c>
      <c r="AR213" s="28">
        <v>94</v>
      </c>
      <c r="AS213" s="28">
        <v>5059</v>
      </c>
      <c r="AT213" s="33">
        <v>3045</v>
      </c>
      <c r="AU213" s="52">
        <f t="shared" si="7"/>
        <v>3443</v>
      </c>
      <c r="AV213" s="28">
        <v>10008</v>
      </c>
      <c r="AW213" s="34">
        <v>4964</v>
      </c>
      <c r="AX213" s="28">
        <v>190</v>
      </c>
      <c r="AY213" s="28">
        <v>94</v>
      </c>
      <c r="AZ213" s="28">
        <v>10198</v>
      </c>
      <c r="BA213" s="28">
        <v>5059</v>
      </c>
    </row>
    <row r="214" spans="16:53" ht="13.5">
      <c r="P214" s="24" t="s">
        <v>607</v>
      </c>
      <c r="Q214" s="25" t="s">
        <v>98</v>
      </c>
      <c r="R214" s="25" t="s">
        <v>608</v>
      </c>
      <c r="S214" s="25" t="s">
        <v>45</v>
      </c>
      <c r="T214" s="26" t="s">
        <v>552</v>
      </c>
      <c r="U214" s="26" t="s">
        <v>35</v>
      </c>
      <c r="V214" s="27" t="s">
        <v>279</v>
      </c>
      <c r="W214" s="27">
        <v>4</v>
      </c>
      <c r="X214" s="28">
        <v>335</v>
      </c>
      <c r="Y214" s="28">
        <v>17</v>
      </c>
      <c r="Z214" s="28">
        <v>24382</v>
      </c>
      <c r="AA214" s="22">
        <f t="shared" si="6"/>
        <v>1.434235294117647</v>
      </c>
      <c r="AB214" s="29" t="s">
        <v>609</v>
      </c>
      <c r="AC214" s="28">
        <v>335</v>
      </c>
      <c r="AD214" s="30">
        <v>100</v>
      </c>
      <c r="AE214" s="28">
        <v>24382</v>
      </c>
      <c r="AF214" s="35">
        <v>100</v>
      </c>
      <c r="AG214" s="34">
        <v>2275</v>
      </c>
      <c r="AH214" s="31">
        <v>93.31</v>
      </c>
      <c r="AI214" s="34">
        <v>2617</v>
      </c>
      <c r="AJ214" s="36">
        <v>2415</v>
      </c>
      <c r="AK214" s="34">
        <v>202</v>
      </c>
      <c r="AL214" s="32">
        <v>107.33</v>
      </c>
      <c r="AM214" s="32">
        <v>99.05</v>
      </c>
      <c r="AN214" s="32">
        <v>8.28</v>
      </c>
      <c r="AO214" s="30">
        <v>86.9</v>
      </c>
      <c r="AP214" s="30">
        <v>94.2</v>
      </c>
      <c r="AQ214" s="34">
        <v>7209</v>
      </c>
      <c r="AR214" s="28">
        <v>603</v>
      </c>
      <c r="AS214" s="28">
        <v>7812</v>
      </c>
      <c r="AT214" s="33">
        <v>2688</v>
      </c>
      <c r="AU214" s="52">
        <f t="shared" si="7"/>
        <v>1866</v>
      </c>
      <c r="AV214" s="28">
        <v>2415</v>
      </c>
      <c r="AW214" s="34">
        <v>7209</v>
      </c>
      <c r="AX214" s="28">
        <v>202</v>
      </c>
      <c r="AY214" s="28">
        <v>603</v>
      </c>
      <c r="AZ214" s="28">
        <v>2617</v>
      </c>
      <c r="BA214" s="28">
        <v>7812</v>
      </c>
    </row>
    <row r="215" spans="16:53" ht="13.5">
      <c r="P215" s="24" t="s">
        <v>610</v>
      </c>
      <c r="Q215" s="25" t="s">
        <v>98</v>
      </c>
      <c r="R215" s="25" t="s">
        <v>611</v>
      </c>
      <c r="S215" s="25" t="s">
        <v>40</v>
      </c>
      <c r="T215" s="26" t="s">
        <v>552</v>
      </c>
      <c r="U215" s="26" t="s">
        <v>35</v>
      </c>
      <c r="V215" s="27" t="s">
        <v>279</v>
      </c>
      <c r="W215" s="27">
        <v>4</v>
      </c>
      <c r="X215" s="28">
        <v>6</v>
      </c>
      <c r="Y215" s="28">
        <v>1</v>
      </c>
      <c r="Z215" s="28">
        <v>439</v>
      </c>
      <c r="AA215" s="22">
        <f t="shared" si="6"/>
        <v>0.439</v>
      </c>
      <c r="AB215" s="29" t="s">
        <v>612</v>
      </c>
      <c r="AC215" s="28">
        <v>6</v>
      </c>
      <c r="AD215" s="30">
        <v>100</v>
      </c>
      <c r="AE215" s="28">
        <v>439</v>
      </c>
      <c r="AF215" s="35">
        <v>100</v>
      </c>
      <c r="AG215" s="34">
        <v>61</v>
      </c>
      <c r="AH215" s="31">
        <v>138.95</v>
      </c>
      <c r="AI215" s="34">
        <v>202</v>
      </c>
      <c r="AJ215" s="36">
        <v>199</v>
      </c>
      <c r="AK215" s="34">
        <v>3</v>
      </c>
      <c r="AL215" s="32">
        <v>460.14</v>
      </c>
      <c r="AM215" s="32">
        <v>453.3</v>
      </c>
      <c r="AN215" s="32">
        <v>6.83</v>
      </c>
      <c r="AO215" s="30">
        <v>30.2</v>
      </c>
      <c r="AP215" s="30">
        <v>30.7</v>
      </c>
      <c r="AQ215" s="34">
        <v>33167</v>
      </c>
      <c r="AR215" s="28">
        <v>500</v>
      </c>
      <c r="AS215" s="28">
        <v>33667</v>
      </c>
      <c r="AT215" s="33">
        <v>2400</v>
      </c>
      <c r="AU215" s="52">
        <f t="shared" si="7"/>
        <v>2779</v>
      </c>
      <c r="AV215" s="28">
        <v>199</v>
      </c>
      <c r="AW215" s="34">
        <v>33167</v>
      </c>
      <c r="AX215" s="28">
        <v>18</v>
      </c>
      <c r="AY215" s="28">
        <v>3000</v>
      </c>
      <c r="AZ215" s="28">
        <v>217</v>
      </c>
      <c r="BA215" s="28">
        <v>36167</v>
      </c>
    </row>
    <row r="216" spans="16:53" ht="13.5">
      <c r="P216" s="24" t="s">
        <v>613</v>
      </c>
      <c r="Q216" s="25" t="s">
        <v>98</v>
      </c>
      <c r="R216" s="25" t="s">
        <v>614</v>
      </c>
      <c r="S216" s="25" t="s">
        <v>45</v>
      </c>
      <c r="T216" s="26" t="s">
        <v>552</v>
      </c>
      <c r="U216" s="26" t="s">
        <v>35</v>
      </c>
      <c r="V216" s="27" t="s">
        <v>279</v>
      </c>
      <c r="W216" s="27">
        <v>4</v>
      </c>
      <c r="X216" s="28">
        <v>117</v>
      </c>
      <c r="Y216" s="28">
        <v>13</v>
      </c>
      <c r="Z216" s="28">
        <v>2808</v>
      </c>
      <c r="AA216" s="22">
        <f t="shared" si="6"/>
        <v>0.216</v>
      </c>
      <c r="AB216" s="29" t="s">
        <v>615</v>
      </c>
      <c r="AC216" s="28">
        <v>117</v>
      </c>
      <c r="AD216" s="30">
        <v>100</v>
      </c>
      <c r="AE216" s="28">
        <v>2808</v>
      </c>
      <c r="AF216" s="35">
        <v>100</v>
      </c>
      <c r="AG216" s="34">
        <v>430</v>
      </c>
      <c r="AH216" s="31">
        <v>153.13</v>
      </c>
      <c r="AI216" s="34">
        <v>715</v>
      </c>
      <c r="AJ216" s="36">
        <v>715</v>
      </c>
      <c r="AK216" s="34">
        <v>0</v>
      </c>
      <c r="AL216" s="32">
        <v>254.63</v>
      </c>
      <c r="AM216" s="32">
        <v>254.63</v>
      </c>
      <c r="AN216" s="32">
        <v>0</v>
      </c>
      <c r="AO216" s="30">
        <v>60.1</v>
      </c>
      <c r="AP216" s="30">
        <v>60.1</v>
      </c>
      <c r="AQ216" s="34">
        <v>6111</v>
      </c>
      <c r="AR216" s="28">
        <v>0</v>
      </c>
      <c r="AS216" s="28">
        <v>6111</v>
      </c>
      <c r="AT216" s="33">
        <v>2541</v>
      </c>
      <c r="AU216" s="52">
        <f t="shared" si="7"/>
        <v>3063</v>
      </c>
      <c r="AV216" s="28">
        <v>715</v>
      </c>
      <c r="AW216" s="34">
        <v>6111</v>
      </c>
      <c r="AX216" s="28">
        <v>0</v>
      </c>
      <c r="AY216" s="28">
        <v>0</v>
      </c>
      <c r="AZ216" s="28">
        <v>715</v>
      </c>
      <c r="BA216" s="28">
        <v>6111</v>
      </c>
    </row>
    <row r="217" spans="16:53" ht="13.5">
      <c r="P217" s="24" t="s">
        <v>616</v>
      </c>
      <c r="Q217" s="25" t="s">
        <v>98</v>
      </c>
      <c r="R217" s="25" t="s">
        <v>617</v>
      </c>
      <c r="S217" s="25" t="s">
        <v>40</v>
      </c>
      <c r="T217" s="26" t="s">
        <v>552</v>
      </c>
      <c r="U217" s="26" t="s">
        <v>35</v>
      </c>
      <c r="V217" s="27" t="s">
        <v>279</v>
      </c>
      <c r="W217" s="27">
        <v>4</v>
      </c>
      <c r="X217" s="28">
        <v>73</v>
      </c>
      <c r="Y217" s="28">
        <v>1</v>
      </c>
      <c r="Z217" s="28">
        <v>1609</v>
      </c>
      <c r="AA217" s="22">
        <f t="shared" si="6"/>
        <v>1.609</v>
      </c>
      <c r="AB217" s="29" t="s">
        <v>618</v>
      </c>
      <c r="AC217" s="28">
        <v>27</v>
      </c>
      <c r="AD217" s="30">
        <v>37</v>
      </c>
      <c r="AE217" s="28">
        <v>1609</v>
      </c>
      <c r="AF217" s="35">
        <v>100</v>
      </c>
      <c r="AG217" s="34">
        <v>194</v>
      </c>
      <c r="AH217" s="31">
        <v>120.57</v>
      </c>
      <c r="AI217" s="34">
        <v>264</v>
      </c>
      <c r="AJ217" s="36">
        <v>210</v>
      </c>
      <c r="AK217" s="34">
        <v>54</v>
      </c>
      <c r="AL217" s="32">
        <v>164.08</v>
      </c>
      <c r="AM217" s="32">
        <v>130.52</v>
      </c>
      <c r="AN217" s="32">
        <v>33.56</v>
      </c>
      <c r="AO217" s="30">
        <v>73.5</v>
      </c>
      <c r="AP217" s="30">
        <v>92.4</v>
      </c>
      <c r="AQ217" s="34">
        <v>2877</v>
      </c>
      <c r="AR217" s="28">
        <v>740</v>
      </c>
      <c r="AS217" s="28">
        <v>3616</v>
      </c>
      <c r="AT217" s="33">
        <v>2250</v>
      </c>
      <c r="AU217" s="52">
        <f t="shared" si="7"/>
        <v>2411</v>
      </c>
      <c r="AV217" s="28">
        <v>210</v>
      </c>
      <c r="AW217" s="34">
        <v>2877</v>
      </c>
      <c r="AX217" s="28">
        <v>81</v>
      </c>
      <c r="AY217" s="28">
        <v>1110</v>
      </c>
      <c r="AZ217" s="28">
        <v>291</v>
      </c>
      <c r="BA217" s="28">
        <v>3986</v>
      </c>
    </row>
    <row r="218" spans="16:53" ht="13.5">
      <c r="P218" s="24" t="s">
        <v>619</v>
      </c>
      <c r="Q218" s="25" t="s">
        <v>98</v>
      </c>
      <c r="R218" s="25" t="s">
        <v>620</v>
      </c>
      <c r="S218" s="25" t="s">
        <v>45</v>
      </c>
      <c r="T218" s="26" t="s">
        <v>552</v>
      </c>
      <c r="U218" s="26" t="s">
        <v>35</v>
      </c>
      <c r="V218" s="27" t="s">
        <v>279</v>
      </c>
      <c r="W218" s="27">
        <v>4</v>
      </c>
      <c r="X218" s="28">
        <v>475</v>
      </c>
      <c r="Y218" s="28">
        <v>34</v>
      </c>
      <c r="Z218" s="28">
        <v>34105</v>
      </c>
      <c r="AA218" s="22">
        <f t="shared" si="6"/>
        <v>1.0030882352941177</v>
      </c>
      <c r="AB218" s="29" t="s">
        <v>568</v>
      </c>
      <c r="AC218" s="28">
        <v>475</v>
      </c>
      <c r="AD218" s="30">
        <v>100</v>
      </c>
      <c r="AE218" s="28">
        <v>34105</v>
      </c>
      <c r="AF218" s="35">
        <v>100</v>
      </c>
      <c r="AG218" s="34">
        <v>4292</v>
      </c>
      <c r="AH218" s="31">
        <v>125.85</v>
      </c>
      <c r="AI218" s="34">
        <v>4214</v>
      </c>
      <c r="AJ218" s="36">
        <v>3479</v>
      </c>
      <c r="AK218" s="34">
        <v>735</v>
      </c>
      <c r="AL218" s="32">
        <v>123.56</v>
      </c>
      <c r="AM218" s="32">
        <v>102.01</v>
      </c>
      <c r="AN218" s="32">
        <v>21.55</v>
      </c>
      <c r="AO218" s="30">
        <v>101.9</v>
      </c>
      <c r="AP218" s="30">
        <v>123.4</v>
      </c>
      <c r="AQ218" s="34">
        <v>7324</v>
      </c>
      <c r="AR218" s="28">
        <v>1547</v>
      </c>
      <c r="AS218" s="28">
        <v>8872</v>
      </c>
      <c r="AT218" s="33">
        <v>2410</v>
      </c>
      <c r="AU218" s="52">
        <f t="shared" si="7"/>
        <v>2517</v>
      </c>
      <c r="AV218" s="28">
        <v>3479</v>
      </c>
      <c r="AW218" s="34">
        <v>7324</v>
      </c>
      <c r="AX218" s="28">
        <v>735</v>
      </c>
      <c r="AY218" s="28">
        <v>1547</v>
      </c>
      <c r="AZ218" s="28">
        <v>4214</v>
      </c>
      <c r="BA218" s="28">
        <v>8872</v>
      </c>
    </row>
    <row r="219" spans="16:53" ht="13.5">
      <c r="P219" s="24" t="s">
        <v>172</v>
      </c>
      <c r="Q219" s="25" t="s">
        <v>98</v>
      </c>
      <c r="R219" s="25" t="s">
        <v>173</v>
      </c>
      <c r="S219" s="25" t="s">
        <v>40</v>
      </c>
      <c r="T219" s="26" t="s">
        <v>552</v>
      </c>
      <c r="U219" s="26" t="s">
        <v>35</v>
      </c>
      <c r="V219" s="27" t="s">
        <v>279</v>
      </c>
      <c r="W219" s="27">
        <v>4</v>
      </c>
      <c r="X219" s="28">
        <v>49</v>
      </c>
      <c r="Y219" s="28">
        <v>1</v>
      </c>
      <c r="Z219" s="28">
        <v>3624</v>
      </c>
      <c r="AA219" s="22">
        <f t="shared" si="6"/>
        <v>3.624</v>
      </c>
      <c r="AB219" s="29" t="s">
        <v>621</v>
      </c>
      <c r="AC219" s="28">
        <v>49</v>
      </c>
      <c r="AD219" s="30">
        <v>100</v>
      </c>
      <c r="AE219" s="28">
        <v>3624</v>
      </c>
      <c r="AF219" s="35">
        <v>100</v>
      </c>
      <c r="AG219" s="34">
        <v>516</v>
      </c>
      <c r="AH219" s="31">
        <v>146.13</v>
      </c>
      <c r="AI219" s="34">
        <v>1030</v>
      </c>
      <c r="AJ219" s="36">
        <v>800</v>
      </c>
      <c r="AK219" s="34">
        <v>230</v>
      </c>
      <c r="AL219" s="32">
        <v>291.7</v>
      </c>
      <c r="AM219" s="32">
        <v>226.56</v>
      </c>
      <c r="AN219" s="32">
        <v>65.14</v>
      </c>
      <c r="AO219" s="30">
        <v>50.1</v>
      </c>
      <c r="AP219" s="30">
        <v>64.5</v>
      </c>
      <c r="AQ219" s="34">
        <v>16327</v>
      </c>
      <c r="AR219" s="28">
        <v>4694</v>
      </c>
      <c r="AS219" s="28">
        <v>21020</v>
      </c>
      <c r="AT219" s="33">
        <v>2980</v>
      </c>
      <c r="AU219" s="52">
        <f t="shared" si="7"/>
        <v>2848</v>
      </c>
      <c r="AV219" s="28">
        <v>800</v>
      </c>
      <c r="AW219" s="34">
        <v>16327</v>
      </c>
      <c r="AX219" s="28">
        <v>343</v>
      </c>
      <c r="AY219" s="28">
        <v>7000</v>
      </c>
      <c r="AZ219" s="28">
        <v>1143</v>
      </c>
      <c r="BA219" s="28">
        <v>23327</v>
      </c>
    </row>
    <row r="220" spans="16:53" ht="13.5">
      <c r="P220" s="24" t="s">
        <v>622</v>
      </c>
      <c r="Q220" s="25" t="s">
        <v>98</v>
      </c>
      <c r="R220" s="25" t="s">
        <v>623</v>
      </c>
      <c r="S220" s="25" t="s">
        <v>45</v>
      </c>
      <c r="T220" s="26" t="s">
        <v>552</v>
      </c>
      <c r="U220" s="26" t="s">
        <v>35</v>
      </c>
      <c r="V220" s="27" t="s">
        <v>279</v>
      </c>
      <c r="W220" s="27">
        <v>4</v>
      </c>
      <c r="X220" s="28">
        <v>343</v>
      </c>
      <c r="Y220" s="28">
        <v>492</v>
      </c>
      <c r="Z220" s="28">
        <v>16320</v>
      </c>
      <c r="AA220" s="22">
        <f t="shared" si="6"/>
        <v>0.033170731707317075</v>
      </c>
      <c r="AB220" s="29" t="s">
        <v>624</v>
      </c>
      <c r="AC220" s="28">
        <v>343</v>
      </c>
      <c r="AD220" s="30">
        <v>100</v>
      </c>
      <c r="AE220" s="28">
        <v>16320</v>
      </c>
      <c r="AF220" s="35">
        <v>100</v>
      </c>
      <c r="AG220" s="34">
        <v>2988</v>
      </c>
      <c r="AH220" s="31">
        <v>183.09</v>
      </c>
      <c r="AI220" s="34">
        <v>2168</v>
      </c>
      <c r="AJ220" s="36">
        <v>2168</v>
      </c>
      <c r="AK220" s="34">
        <v>0</v>
      </c>
      <c r="AL220" s="32">
        <v>132.84</v>
      </c>
      <c r="AM220" s="32">
        <v>132.84</v>
      </c>
      <c r="AN220" s="32">
        <v>0</v>
      </c>
      <c r="AO220" s="30">
        <v>137.8</v>
      </c>
      <c r="AP220" s="30">
        <v>137.8</v>
      </c>
      <c r="AQ220" s="34">
        <v>6321</v>
      </c>
      <c r="AR220" s="28">
        <v>0</v>
      </c>
      <c r="AS220" s="28">
        <v>6321</v>
      </c>
      <c r="AT220" s="33">
        <v>5250</v>
      </c>
      <c r="AU220" s="52">
        <f t="shared" si="7"/>
        <v>3662</v>
      </c>
      <c r="AV220" s="28">
        <v>2168</v>
      </c>
      <c r="AW220" s="34">
        <v>6321</v>
      </c>
      <c r="AX220" s="28">
        <v>0</v>
      </c>
      <c r="AY220" s="28">
        <v>0</v>
      </c>
      <c r="AZ220" s="28">
        <v>2168</v>
      </c>
      <c r="BA220" s="28">
        <v>6321</v>
      </c>
    </row>
    <row r="221" spans="16:53" ht="13.5">
      <c r="P221" s="24" t="s">
        <v>625</v>
      </c>
      <c r="Q221" s="25" t="s">
        <v>98</v>
      </c>
      <c r="R221" s="25" t="s">
        <v>626</v>
      </c>
      <c r="S221" s="25" t="s">
        <v>45</v>
      </c>
      <c r="T221" s="26" t="s">
        <v>552</v>
      </c>
      <c r="U221" s="26" t="s">
        <v>35</v>
      </c>
      <c r="V221" s="27" t="s">
        <v>279</v>
      </c>
      <c r="W221" s="27">
        <v>4</v>
      </c>
      <c r="X221" s="28">
        <v>1398</v>
      </c>
      <c r="Y221" s="28">
        <v>23</v>
      </c>
      <c r="Z221" s="28">
        <v>55245</v>
      </c>
      <c r="AA221" s="22">
        <f t="shared" si="6"/>
        <v>2.4019565217391303</v>
      </c>
      <c r="AB221" s="29" t="s">
        <v>627</v>
      </c>
      <c r="AC221" s="28">
        <v>1398</v>
      </c>
      <c r="AD221" s="30">
        <v>100</v>
      </c>
      <c r="AE221" s="28">
        <v>55245</v>
      </c>
      <c r="AF221" s="35">
        <v>100</v>
      </c>
      <c r="AG221" s="34">
        <v>16969</v>
      </c>
      <c r="AH221" s="31">
        <v>307.16</v>
      </c>
      <c r="AI221" s="34">
        <v>21115</v>
      </c>
      <c r="AJ221" s="36">
        <v>20496</v>
      </c>
      <c r="AK221" s="34">
        <v>619</v>
      </c>
      <c r="AL221" s="32">
        <v>382.21</v>
      </c>
      <c r="AM221" s="32">
        <v>371</v>
      </c>
      <c r="AN221" s="32">
        <v>11.2</v>
      </c>
      <c r="AO221" s="30">
        <v>80.4</v>
      </c>
      <c r="AP221" s="30">
        <v>82.8</v>
      </c>
      <c r="AQ221" s="34">
        <v>14661</v>
      </c>
      <c r="AR221" s="28">
        <v>443</v>
      </c>
      <c r="AS221" s="28">
        <v>15104</v>
      </c>
      <c r="AT221" s="33">
        <v>6000</v>
      </c>
      <c r="AU221" s="52">
        <f t="shared" si="7"/>
        <v>6143</v>
      </c>
      <c r="AV221" s="28">
        <v>20496</v>
      </c>
      <c r="AW221" s="34">
        <v>14661</v>
      </c>
      <c r="AX221" s="28">
        <v>619</v>
      </c>
      <c r="AY221" s="28">
        <v>443</v>
      </c>
      <c r="AZ221" s="28">
        <v>21115</v>
      </c>
      <c r="BA221" s="28">
        <v>15104</v>
      </c>
    </row>
    <row r="222" spans="16:53" ht="13.5">
      <c r="P222" s="24" t="s">
        <v>628</v>
      </c>
      <c r="Q222" s="25" t="s">
        <v>98</v>
      </c>
      <c r="R222" s="25" t="s">
        <v>629</v>
      </c>
      <c r="S222" s="25" t="s">
        <v>45</v>
      </c>
      <c r="T222" s="26" t="s">
        <v>552</v>
      </c>
      <c r="U222" s="26" t="s">
        <v>35</v>
      </c>
      <c r="V222" s="27" t="s">
        <v>279</v>
      </c>
      <c r="W222" s="27">
        <v>4</v>
      </c>
      <c r="X222" s="28">
        <v>863</v>
      </c>
      <c r="Y222" s="28">
        <v>17</v>
      </c>
      <c r="Z222" s="28">
        <v>2620</v>
      </c>
      <c r="AA222" s="22">
        <f t="shared" si="6"/>
        <v>0.15411764705882353</v>
      </c>
      <c r="AB222" s="29" t="s">
        <v>630</v>
      </c>
      <c r="AC222" s="28">
        <v>863</v>
      </c>
      <c r="AD222" s="30">
        <v>100</v>
      </c>
      <c r="AE222" s="28">
        <v>2620</v>
      </c>
      <c r="AF222" s="35">
        <v>100</v>
      </c>
      <c r="AG222" s="34">
        <v>6297</v>
      </c>
      <c r="AH222" s="31">
        <v>2403.44</v>
      </c>
      <c r="AI222" s="34">
        <v>20206</v>
      </c>
      <c r="AJ222" s="36">
        <v>19215</v>
      </c>
      <c r="AK222" s="34">
        <v>991</v>
      </c>
      <c r="AL222" s="32">
        <v>7712.21</v>
      </c>
      <c r="AM222" s="32">
        <v>7333.97</v>
      </c>
      <c r="AN222" s="32">
        <v>378.24</v>
      </c>
      <c r="AO222" s="30">
        <v>31.2</v>
      </c>
      <c r="AP222" s="30">
        <v>32.8</v>
      </c>
      <c r="AQ222" s="34">
        <v>22265</v>
      </c>
      <c r="AR222" s="28">
        <v>1148</v>
      </c>
      <c r="AS222" s="28">
        <v>23414</v>
      </c>
      <c r="AT222" s="33">
        <v>2310</v>
      </c>
      <c r="AU222" s="52">
        <f t="shared" si="7"/>
        <v>48069</v>
      </c>
      <c r="AV222" s="28">
        <v>19215</v>
      </c>
      <c r="AW222" s="34">
        <v>22265</v>
      </c>
      <c r="AX222" s="28">
        <v>991</v>
      </c>
      <c r="AY222" s="28">
        <v>1148</v>
      </c>
      <c r="AZ222" s="28">
        <v>20206</v>
      </c>
      <c r="BA222" s="28">
        <v>23414</v>
      </c>
    </row>
    <row r="223" spans="16:53" ht="13.5">
      <c r="P223" s="24" t="s">
        <v>631</v>
      </c>
      <c r="Q223" s="25" t="s">
        <v>361</v>
      </c>
      <c r="R223" s="25" t="s">
        <v>632</v>
      </c>
      <c r="S223" s="25" t="s">
        <v>45</v>
      </c>
      <c r="T223" s="26" t="s">
        <v>552</v>
      </c>
      <c r="U223" s="26" t="s">
        <v>35</v>
      </c>
      <c r="V223" s="27" t="s">
        <v>279</v>
      </c>
      <c r="W223" s="27">
        <v>4</v>
      </c>
      <c r="X223" s="28">
        <v>242</v>
      </c>
      <c r="Y223" s="28">
        <v>19</v>
      </c>
      <c r="Z223" s="28">
        <v>19869</v>
      </c>
      <c r="AA223" s="22">
        <f t="shared" si="6"/>
        <v>1.045736842105263</v>
      </c>
      <c r="AB223" s="29" t="s">
        <v>248</v>
      </c>
      <c r="AC223" s="28">
        <v>242</v>
      </c>
      <c r="AD223" s="30">
        <v>100</v>
      </c>
      <c r="AE223" s="28">
        <v>19869</v>
      </c>
      <c r="AF223" s="35">
        <v>100</v>
      </c>
      <c r="AG223" s="34">
        <v>2182</v>
      </c>
      <c r="AH223" s="31">
        <v>109.82</v>
      </c>
      <c r="AI223" s="34">
        <v>4262</v>
      </c>
      <c r="AJ223" s="36">
        <v>3874</v>
      </c>
      <c r="AK223" s="34">
        <v>388</v>
      </c>
      <c r="AL223" s="32">
        <v>214.51</v>
      </c>
      <c r="AM223" s="32">
        <v>194.98</v>
      </c>
      <c r="AN223" s="32">
        <v>19.53</v>
      </c>
      <c r="AO223" s="30">
        <v>51.2</v>
      </c>
      <c r="AP223" s="30">
        <v>56.3</v>
      </c>
      <c r="AQ223" s="34">
        <v>16008</v>
      </c>
      <c r="AR223" s="28">
        <v>1603</v>
      </c>
      <c r="AS223" s="28">
        <v>17612</v>
      </c>
      <c r="AT223" s="33">
        <v>2310</v>
      </c>
      <c r="AU223" s="52">
        <f t="shared" si="7"/>
        <v>2196</v>
      </c>
      <c r="AV223" s="28">
        <v>3874</v>
      </c>
      <c r="AW223" s="34">
        <v>16008</v>
      </c>
      <c r="AX223" s="28">
        <v>388</v>
      </c>
      <c r="AY223" s="28">
        <v>1603</v>
      </c>
      <c r="AZ223" s="28">
        <v>4262</v>
      </c>
      <c r="BA223" s="28">
        <v>17612</v>
      </c>
    </row>
    <row r="224" spans="16:53" ht="13.5">
      <c r="P224" s="24" t="s">
        <v>633</v>
      </c>
      <c r="Q224" s="25" t="s">
        <v>361</v>
      </c>
      <c r="R224" s="25" t="s">
        <v>634</v>
      </c>
      <c r="S224" s="25" t="s">
        <v>40</v>
      </c>
      <c r="T224" s="26" t="s">
        <v>552</v>
      </c>
      <c r="U224" s="26" t="s">
        <v>35</v>
      </c>
      <c r="V224" s="27" t="s">
        <v>279</v>
      </c>
      <c r="W224" s="27">
        <v>4</v>
      </c>
      <c r="X224" s="28">
        <v>25</v>
      </c>
      <c r="Y224" s="28">
        <v>19</v>
      </c>
      <c r="Z224" s="28">
        <v>1927</v>
      </c>
      <c r="AA224" s="22">
        <f t="shared" si="6"/>
        <v>0.10142105263157894</v>
      </c>
      <c r="AB224" s="29" t="s">
        <v>635</v>
      </c>
      <c r="AC224" s="28">
        <v>25</v>
      </c>
      <c r="AD224" s="30">
        <v>100</v>
      </c>
      <c r="AE224" s="28">
        <v>1927</v>
      </c>
      <c r="AF224" s="35">
        <v>100</v>
      </c>
      <c r="AG224" s="34">
        <v>297</v>
      </c>
      <c r="AH224" s="31">
        <v>154.13</v>
      </c>
      <c r="AI224" s="34">
        <v>348</v>
      </c>
      <c r="AJ224" s="36">
        <v>344</v>
      </c>
      <c r="AK224" s="34">
        <v>4</v>
      </c>
      <c r="AL224" s="32">
        <v>180.59</v>
      </c>
      <c r="AM224" s="32">
        <v>178.52</v>
      </c>
      <c r="AN224" s="32">
        <v>2.08</v>
      </c>
      <c r="AO224" s="30">
        <v>85.3</v>
      </c>
      <c r="AP224" s="30">
        <v>86.3</v>
      </c>
      <c r="AQ224" s="34">
        <v>13760</v>
      </c>
      <c r="AR224" s="28">
        <v>160</v>
      </c>
      <c r="AS224" s="28">
        <v>13920</v>
      </c>
      <c r="AT224" s="33">
        <v>3360</v>
      </c>
      <c r="AU224" s="52">
        <f t="shared" si="7"/>
        <v>3083</v>
      </c>
      <c r="AV224" s="28">
        <v>344</v>
      </c>
      <c r="AW224" s="34">
        <v>13760</v>
      </c>
      <c r="AX224" s="28">
        <v>6</v>
      </c>
      <c r="AY224" s="28">
        <v>240</v>
      </c>
      <c r="AZ224" s="28">
        <v>350</v>
      </c>
      <c r="BA224" s="28">
        <v>14000</v>
      </c>
    </row>
    <row r="225" spans="16:53" ht="13.5">
      <c r="P225" s="24" t="s">
        <v>636</v>
      </c>
      <c r="Q225" s="25" t="s">
        <v>361</v>
      </c>
      <c r="R225" s="25" t="s">
        <v>637</v>
      </c>
      <c r="S225" s="25" t="s">
        <v>40</v>
      </c>
      <c r="T225" s="26" t="s">
        <v>552</v>
      </c>
      <c r="U225" s="26" t="s">
        <v>35</v>
      </c>
      <c r="V225" s="27" t="s">
        <v>279</v>
      </c>
      <c r="W225" s="27">
        <v>4</v>
      </c>
      <c r="X225" s="28">
        <v>126</v>
      </c>
      <c r="Y225" s="28">
        <v>7</v>
      </c>
      <c r="Z225" s="28">
        <v>9891</v>
      </c>
      <c r="AA225" s="22">
        <f t="shared" si="6"/>
        <v>1.413</v>
      </c>
      <c r="AB225" s="29" t="s">
        <v>638</v>
      </c>
      <c r="AC225" s="28">
        <v>126</v>
      </c>
      <c r="AD225" s="30">
        <v>100</v>
      </c>
      <c r="AE225" s="28">
        <v>9891</v>
      </c>
      <c r="AF225" s="35">
        <v>100</v>
      </c>
      <c r="AG225" s="34">
        <v>1624</v>
      </c>
      <c r="AH225" s="31">
        <v>164.19</v>
      </c>
      <c r="AI225" s="34">
        <v>1925</v>
      </c>
      <c r="AJ225" s="36">
        <v>1648</v>
      </c>
      <c r="AK225" s="34">
        <v>277</v>
      </c>
      <c r="AL225" s="32">
        <v>194.62</v>
      </c>
      <c r="AM225" s="32">
        <v>166.62</v>
      </c>
      <c r="AN225" s="32">
        <v>28.01</v>
      </c>
      <c r="AO225" s="30">
        <v>84.4</v>
      </c>
      <c r="AP225" s="30">
        <v>98.5</v>
      </c>
      <c r="AQ225" s="34">
        <v>13079</v>
      </c>
      <c r="AR225" s="28">
        <v>2198</v>
      </c>
      <c r="AS225" s="28">
        <v>15278</v>
      </c>
      <c r="AT225" s="33">
        <v>3255</v>
      </c>
      <c r="AU225" s="52">
        <f t="shared" si="7"/>
        <v>3284</v>
      </c>
      <c r="AV225" s="28">
        <v>1722</v>
      </c>
      <c r="AW225" s="34">
        <v>13667</v>
      </c>
      <c r="AX225" s="28">
        <v>427</v>
      </c>
      <c r="AY225" s="28">
        <v>3389</v>
      </c>
      <c r="AZ225" s="28">
        <v>2149</v>
      </c>
      <c r="BA225" s="28">
        <v>17056</v>
      </c>
    </row>
    <row r="226" spans="16:53" ht="13.5">
      <c r="P226" s="24" t="s">
        <v>639</v>
      </c>
      <c r="Q226" s="25" t="s">
        <v>361</v>
      </c>
      <c r="R226" s="25" t="s">
        <v>640</v>
      </c>
      <c r="S226" s="25" t="s">
        <v>45</v>
      </c>
      <c r="T226" s="26" t="s">
        <v>552</v>
      </c>
      <c r="U226" s="26" t="s">
        <v>35</v>
      </c>
      <c r="V226" s="27" t="s">
        <v>279</v>
      </c>
      <c r="W226" s="27">
        <v>4</v>
      </c>
      <c r="X226" s="28">
        <v>480</v>
      </c>
      <c r="Y226" s="28">
        <v>130</v>
      </c>
      <c r="Z226" s="28">
        <v>37214</v>
      </c>
      <c r="AA226" s="22">
        <f t="shared" si="6"/>
        <v>0.28626153846153846</v>
      </c>
      <c r="AB226" s="29" t="s">
        <v>641</v>
      </c>
      <c r="AC226" s="28">
        <v>480</v>
      </c>
      <c r="AD226" s="30">
        <v>100</v>
      </c>
      <c r="AE226" s="28">
        <v>37214</v>
      </c>
      <c r="AF226" s="35">
        <v>100</v>
      </c>
      <c r="AG226" s="34">
        <v>5586</v>
      </c>
      <c r="AH226" s="31">
        <v>150.1</v>
      </c>
      <c r="AI226" s="34">
        <v>15170</v>
      </c>
      <c r="AJ226" s="36">
        <v>14181</v>
      </c>
      <c r="AK226" s="34">
        <v>989</v>
      </c>
      <c r="AL226" s="32">
        <v>407.64</v>
      </c>
      <c r="AM226" s="32">
        <v>381.07</v>
      </c>
      <c r="AN226" s="32">
        <v>26.58</v>
      </c>
      <c r="AO226" s="30">
        <v>36.8</v>
      </c>
      <c r="AP226" s="30">
        <v>39.4</v>
      </c>
      <c r="AQ226" s="34">
        <v>29544</v>
      </c>
      <c r="AR226" s="28">
        <v>2060</v>
      </c>
      <c r="AS226" s="28">
        <v>31604</v>
      </c>
      <c r="AT226" s="33">
        <v>2835</v>
      </c>
      <c r="AU226" s="52">
        <f t="shared" si="7"/>
        <v>3002</v>
      </c>
      <c r="AV226" s="28">
        <v>14395</v>
      </c>
      <c r="AW226" s="34">
        <v>29990</v>
      </c>
      <c r="AX226" s="28">
        <v>989</v>
      </c>
      <c r="AY226" s="28">
        <v>2060</v>
      </c>
      <c r="AZ226" s="28">
        <v>15384</v>
      </c>
      <c r="BA226" s="28">
        <v>32050</v>
      </c>
    </row>
    <row r="227" spans="16:53" ht="13.5">
      <c r="P227" s="24" t="s">
        <v>642</v>
      </c>
      <c r="Q227" s="25" t="s">
        <v>368</v>
      </c>
      <c r="R227" s="25" t="s">
        <v>643</v>
      </c>
      <c r="S227" s="25" t="s">
        <v>45</v>
      </c>
      <c r="T227" s="26" t="s">
        <v>552</v>
      </c>
      <c r="U227" s="26" t="s">
        <v>35</v>
      </c>
      <c r="V227" s="27" t="s">
        <v>279</v>
      </c>
      <c r="W227" s="27">
        <v>4</v>
      </c>
      <c r="X227" s="28">
        <v>577</v>
      </c>
      <c r="Y227" s="28">
        <v>703</v>
      </c>
      <c r="Z227" s="28">
        <v>29810</v>
      </c>
      <c r="AA227" s="22">
        <f t="shared" si="6"/>
        <v>0.04240398293029872</v>
      </c>
      <c r="AB227" s="29" t="s">
        <v>644</v>
      </c>
      <c r="AC227" s="28">
        <v>577</v>
      </c>
      <c r="AD227" s="30">
        <v>100</v>
      </c>
      <c r="AE227" s="28">
        <v>29810</v>
      </c>
      <c r="AF227" s="35">
        <v>100</v>
      </c>
      <c r="AG227" s="34">
        <v>4314</v>
      </c>
      <c r="AH227" s="31">
        <v>144.72</v>
      </c>
      <c r="AI227" s="34">
        <v>9176</v>
      </c>
      <c r="AJ227" s="36">
        <v>8709</v>
      </c>
      <c r="AK227" s="34">
        <v>467</v>
      </c>
      <c r="AL227" s="32">
        <v>307.82</v>
      </c>
      <c r="AM227" s="32">
        <v>292.15</v>
      </c>
      <c r="AN227" s="32">
        <v>15.67</v>
      </c>
      <c r="AO227" s="30">
        <v>47</v>
      </c>
      <c r="AP227" s="30">
        <v>49.5</v>
      </c>
      <c r="AQ227" s="34">
        <v>15094</v>
      </c>
      <c r="AR227" s="28">
        <v>809</v>
      </c>
      <c r="AS227" s="28">
        <v>15903</v>
      </c>
      <c r="AT227" s="33">
        <v>2100</v>
      </c>
      <c r="AU227" s="52">
        <f t="shared" si="7"/>
        <v>2894</v>
      </c>
      <c r="AV227" s="28">
        <v>8959</v>
      </c>
      <c r="AW227" s="34">
        <v>15527</v>
      </c>
      <c r="AX227" s="28">
        <v>467</v>
      </c>
      <c r="AY227" s="28">
        <v>809</v>
      </c>
      <c r="AZ227" s="28">
        <v>9426</v>
      </c>
      <c r="BA227" s="28">
        <v>16336</v>
      </c>
    </row>
    <row r="228" spans="16:53" ht="13.5">
      <c r="P228" s="24" t="s">
        <v>645</v>
      </c>
      <c r="Q228" s="25" t="s">
        <v>368</v>
      </c>
      <c r="R228" s="25" t="s">
        <v>646</v>
      </c>
      <c r="S228" s="25" t="s">
        <v>45</v>
      </c>
      <c r="T228" s="26" t="s">
        <v>552</v>
      </c>
      <c r="U228" s="26" t="s">
        <v>35</v>
      </c>
      <c r="V228" s="27" t="s">
        <v>279</v>
      </c>
      <c r="W228" s="27">
        <v>4</v>
      </c>
      <c r="X228" s="28">
        <v>699</v>
      </c>
      <c r="Y228" s="28">
        <v>230</v>
      </c>
      <c r="Z228" s="28">
        <v>38881</v>
      </c>
      <c r="AA228" s="22">
        <f t="shared" si="6"/>
        <v>0.1690478260869565</v>
      </c>
      <c r="AB228" s="29" t="s">
        <v>647</v>
      </c>
      <c r="AC228" s="28">
        <v>699</v>
      </c>
      <c r="AD228" s="30">
        <v>100</v>
      </c>
      <c r="AE228" s="28">
        <v>38881</v>
      </c>
      <c r="AF228" s="35">
        <v>100</v>
      </c>
      <c r="AG228" s="34">
        <v>6948</v>
      </c>
      <c r="AH228" s="31">
        <v>178.7</v>
      </c>
      <c r="AI228" s="34">
        <v>16302</v>
      </c>
      <c r="AJ228" s="36">
        <v>15351</v>
      </c>
      <c r="AK228" s="34">
        <v>951</v>
      </c>
      <c r="AL228" s="32">
        <v>419.28</v>
      </c>
      <c r="AM228" s="32">
        <v>394.82</v>
      </c>
      <c r="AN228" s="32">
        <v>24.46</v>
      </c>
      <c r="AO228" s="30">
        <v>42.6</v>
      </c>
      <c r="AP228" s="30">
        <v>45.3</v>
      </c>
      <c r="AQ228" s="34">
        <v>21961</v>
      </c>
      <c r="AR228" s="28">
        <v>1361</v>
      </c>
      <c r="AS228" s="28">
        <v>23322</v>
      </c>
      <c r="AT228" s="33">
        <v>3500</v>
      </c>
      <c r="AU228" s="52">
        <f t="shared" si="7"/>
        <v>3574</v>
      </c>
      <c r="AV228" s="28">
        <v>15351</v>
      </c>
      <c r="AW228" s="34">
        <v>21961</v>
      </c>
      <c r="AX228" s="28">
        <v>951</v>
      </c>
      <c r="AY228" s="28">
        <v>1361</v>
      </c>
      <c r="AZ228" s="28">
        <v>16302</v>
      </c>
      <c r="BA228" s="28">
        <v>23322</v>
      </c>
    </row>
    <row r="229" spans="16:53" ht="13.5">
      <c r="P229" s="24" t="s">
        <v>648</v>
      </c>
      <c r="Q229" s="25" t="s">
        <v>368</v>
      </c>
      <c r="R229" s="25" t="s">
        <v>649</v>
      </c>
      <c r="S229" s="25" t="s">
        <v>45</v>
      </c>
      <c r="T229" s="26" t="s">
        <v>552</v>
      </c>
      <c r="U229" s="26" t="s">
        <v>35</v>
      </c>
      <c r="V229" s="27" t="s">
        <v>279</v>
      </c>
      <c r="W229" s="27">
        <v>4</v>
      </c>
      <c r="X229" s="28">
        <v>126</v>
      </c>
      <c r="Y229" s="28">
        <v>5728</v>
      </c>
      <c r="Z229" s="28">
        <v>6962</v>
      </c>
      <c r="AA229" s="22">
        <f t="shared" si="6"/>
        <v>0.0012154329608938547</v>
      </c>
      <c r="AB229" s="29" t="s">
        <v>650</v>
      </c>
      <c r="AC229" s="28">
        <v>126</v>
      </c>
      <c r="AD229" s="30">
        <v>100</v>
      </c>
      <c r="AE229" s="28">
        <v>6962</v>
      </c>
      <c r="AF229" s="35">
        <v>100</v>
      </c>
      <c r="AG229" s="34">
        <v>974</v>
      </c>
      <c r="AH229" s="31">
        <v>139.9</v>
      </c>
      <c r="AI229" s="34">
        <v>8858</v>
      </c>
      <c r="AJ229" s="36">
        <v>8745</v>
      </c>
      <c r="AK229" s="34">
        <v>113</v>
      </c>
      <c r="AL229" s="32">
        <v>1272.34</v>
      </c>
      <c r="AM229" s="32">
        <v>1256.1</v>
      </c>
      <c r="AN229" s="32">
        <v>16.23</v>
      </c>
      <c r="AO229" s="30">
        <v>11</v>
      </c>
      <c r="AP229" s="30">
        <v>11.1</v>
      </c>
      <c r="AQ229" s="34">
        <v>69405</v>
      </c>
      <c r="AR229" s="28">
        <v>897</v>
      </c>
      <c r="AS229" s="28">
        <v>70302</v>
      </c>
      <c r="AT229" s="33">
        <v>3410</v>
      </c>
      <c r="AU229" s="52">
        <f t="shared" si="7"/>
        <v>2798</v>
      </c>
      <c r="AV229" s="28">
        <v>8745</v>
      </c>
      <c r="AW229" s="34">
        <v>69405</v>
      </c>
      <c r="AX229" s="28">
        <v>113</v>
      </c>
      <c r="AY229" s="28">
        <v>897</v>
      </c>
      <c r="AZ229" s="28">
        <v>8858</v>
      </c>
      <c r="BA229" s="28">
        <v>70302</v>
      </c>
    </row>
    <row r="230" spans="16:53" ht="13.5">
      <c r="P230" s="24" t="s">
        <v>373</v>
      </c>
      <c r="Q230" s="25" t="s">
        <v>368</v>
      </c>
      <c r="R230" s="25" t="s">
        <v>374</v>
      </c>
      <c r="S230" s="25" t="s">
        <v>241</v>
      </c>
      <c r="T230" s="26" t="s">
        <v>552</v>
      </c>
      <c r="U230" s="26" t="s">
        <v>35</v>
      </c>
      <c r="V230" s="27" t="s">
        <v>279</v>
      </c>
      <c r="W230" s="27">
        <v>4</v>
      </c>
      <c r="X230" s="28">
        <v>86</v>
      </c>
      <c r="Y230" s="28">
        <v>5991</v>
      </c>
      <c r="Z230" s="28">
        <v>6855</v>
      </c>
      <c r="AA230" s="22">
        <f t="shared" si="6"/>
        <v>0.00114421632448673</v>
      </c>
      <c r="AB230" s="29" t="s">
        <v>651</v>
      </c>
      <c r="AC230" s="28">
        <v>86</v>
      </c>
      <c r="AD230" s="30">
        <v>100</v>
      </c>
      <c r="AE230" s="28">
        <v>6855</v>
      </c>
      <c r="AF230" s="35">
        <v>100</v>
      </c>
      <c r="AG230" s="34">
        <v>177</v>
      </c>
      <c r="AH230" s="31">
        <v>25.82</v>
      </c>
      <c r="AI230" s="34">
        <v>1210</v>
      </c>
      <c r="AJ230" s="36">
        <v>1210</v>
      </c>
      <c r="AK230" s="34">
        <v>0</v>
      </c>
      <c r="AL230" s="32">
        <v>176.51</v>
      </c>
      <c r="AM230" s="32">
        <v>176.51</v>
      </c>
      <c r="AN230" s="32">
        <v>0</v>
      </c>
      <c r="AO230" s="30">
        <v>14.6</v>
      </c>
      <c r="AP230" s="30">
        <v>14.6</v>
      </c>
      <c r="AQ230" s="34">
        <v>14070</v>
      </c>
      <c r="AR230" s="28">
        <v>0</v>
      </c>
      <c r="AS230" s="28">
        <v>14070</v>
      </c>
      <c r="AT230" s="33">
        <v>2835</v>
      </c>
      <c r="AU230" s="52">
        <f t="shared" si="7"/>
        <v>516</v>
      </c>
      <c r="AV230" s="28">
        <v>1210</v>
      </c>
      <c r="AW230" s="34">
        <v>14070</v>
      </c>
      <c r="AX230" s="28">
        <v>0</v>
      </c>
      <c r="AY230" s="28">
        <v>0</v>
      </c>
      <c r="AZ230" s="28">
        <v>1210</v>
      </c>
      <c r="BA230" s="28">
        <v>14070</v>
      </c>
    </row>
    <row r="231" spans="16:53" ht="13.5">
      <c r="P231" s="24" t="s">
        <v>652</v>
      </c>
      <c r="Q231" s="25" t="s">
        <v>377</v>
      </c>
      <c r="R231" s="25" t="s">
        <v>653</v>
      </c>
      <c r="S231" s="25" t="s">
        <v>45</v>
      </c>
      <c r="T231" s="26" t="s">
        <v>552</v>
      </c>
      <c r="U231" s="26" t="s">
        <v>35</v>
      </c>
      <c r="V231" s="27" t="s">
        <v>279</v>
      </c>
      <c r="W231" s="27">
        <v>4</v>
      </c>
      <c r="X231" s="28">
        <v>185</v>
      </c>
      <c r="Y231" s="28">
        <v>3373</v>
      </c>
      <c r="Z231" s="28">
        <v>46</v>
      </c>
      <c r="AA231" s="22">
        <f t="shared" si="6"/>
        <v>1.3637711236288172E-05</v>
      </c>
      <c r="AB231" s="29" t="s">
        <v>654</v>
      </c>
      <c r="AC231" s="28">
        <v>185</v>
      </c>
      <c r="AD231" s="30">
        <v>100</v>
      </c>
      <c r="AE231" s="28">
        <v>46</v>
      </c>
      <c r="AF231" s="35">
        <v>100</v>
      </c>
      <c r="AG231" s="34">
        <v>5</v>
      </c>
      <c r="AH231" s="31">
        <v>108.7</v>
      </c>
      <c r="AI231" s="34">
        <v>2059</v>
      </c>
      <c r="AJ231" s="36">
        <v>2059</v>
      </c>
      <c r="AK231" s="34">
        <v>0</v>
      </c>
      <c r="AL231" s="32">
        <v>44760.87</v>
      </c>
      <c r="AM231" s="32">
        <v>44760.87</v>
      </c>
      <c r="AN231" s="32">
        <v>0</v>
      </c>
      <c r="AO231" s="30">
        <v>0.2</v>
      </c>
      <c r="AP231" s="30">
        <v>0.2</v>
      </c>
      <c r="AQ231" s="34">
        <v>11130</v>
      </c>
      <c r="AR231" s="28">
        <v>0</v>
      </c>
      <c r="AS231" s="28">
        <v>11130</v>
      </c>
      <c r="AT231" s="33">
        <v>2016</v>
      </c>
      <c r="AU231" s="52">
        <f t="shared" si="7"/>
        <v>2174</v>
      </c>
      <c r="AV231" s="28">
        <v>2059</v>
      </c>
      <c r="AW231" s="34">
        <v>11130</v>
      </c>
      <c r="AX231" s="28">
        <v>0</v>
      </c>
      <c r="AY231" s="28">
        <v>0</v>
      </c>
      <c r="AZ231" s="28">
        <v>2059</v>
      </c>
      <c r="BA231" s="28">
        <v>11130</v>
      </c>
    </row>
    <row r="232" spans="16:53" ht="13.5">
      <c r="P232" s="24" t="s">
        <v>655</v>
      </c>
      <c r="Q232" s="25" t="s">
        <v>377</v>
      </c>
      <c r="R232" s="25" t="s">
        <v>656</v>
      </c>
      <c r="S232" s="25" t="s">
        <v>45</v>
      </c>
      <c r="T232" s="26" t="s">
        <v>552</v>
      </c>
      <c r="U232" s="26" t="s">
        <v>35</v>
      </c>
      <c r="V232" s="27" t="s">
        <v>279</v>
      </c>
      <c r="W232" s="27">
        <v>4</v>
      </c>
      <c r="X232" s="28">
        <v>342</v>
      </c>
      <c r="Y232" s="28">
        <v>2728</v>
      </c>
      <c r="Z232" s="28">
        <v>19856</v>
      </c>
      <c r="AA232" s="22">
        <f t="shared" si="6"/>
        <v>0.007278592375366569</v>
      </c>
      <c r="AB232" s="29" t="s">
        <v>644</v>
      </c>
      <c r="AC232" s="28">
        <v>272</v>
      </c>
      <c r="AD232" s="30">
        <v>79.5</v>
      </c>
      <c r="AE232" s="28">
        <v>19856</v>
      </c>
      <c r="AF232" s="35">
        <v>100</v>
      </c>
      <c r="AG232" s="34">
        <v>2860</v>
      </c>
      <c r="AH232" s="31">
        <v>144.04</v>
      </c>
      <c r="AI232" s="34">
        <v>6949</v>
      </c>
      <c r="AJ232" s="36">
        <v>6389</v>
      </c>
      <c r="AK232" s="34">
        <v>560</v>
      </c>
      <c r="AL232" s="32">
        <v>349.97</v>
      </c>
      <c r="AM232" s="32">
        <v>321.77</v>
      </c>
      <c r="AN232" s="32">
        <v>28.2</v>
      </c>
      <c r="AO232" s="30">
        <v>41.2</v>
      </c>
      <c r="AP232" s="30">
        <v>44.8</v>
      </c>
      <c r="AQ232" s="34">
        <v>18681</v>
      </c>
      <c r="AR232" s="28">
        <v>1637</v>
      </c>
      <c r="AS232" s="28">
        <v>20319</v>
      </c>
      <c r="AT232" s="33">
        <v>3040</v>
      </c>
      <c r="AU232" s="52">
        <f t="shared" si="7"/>
        <v>2881</v>
      </c>
      <c r="AV232" s="28">
        <v>6389</v>
      </c>
      <c r="AW232" s="34">
        <v>18681</v>
      </c>
      <c r="AX232" s="28">
        <v>560</v>
      </c>
      <c r="AY232" s="28">
        <v>1637</v>
      </c>
      <c r="AZ232" s="28">
        <v>6949</v>
      </c>
      <c r="BA232" s="28">
        <v>20319</v>
      </c>
    </row>
    <row r="233" spans="16:53" ht="13.5">
      <c r="P233" s="24" t="s">
        <v>657</v>
      </c>
      <c r="Q233" s="25" t="s">
        <v>658</v>
      </c>
      <c r="R233" s="25" t="s">
        <v>659</v>
      </c>
      <c r="S233" s="25" t="s">
        <v>45</v>
      </c>
      <c r="T233" s="26" t="s">
        <v>552</v>
      </c>
      <c r="U233" s="26" t="s">
        <v>35</v>
      </c>
      <c r="V233" s="27" t="s">
        <v>279</v>
      </c>
      <c r="W233" s="27">
        <v>4</v>
      </c>
      <c r="X233" s="28">
        <v>7473</v>
      </c>
      <c r="Y233" s="28">
        <v>16457</v>
      </c>
      <c r="Z233" s="28">
        <v>70810</v>
      </c>
      <c r="AA233" s="22">
        <f t="shared" si="6"/>
        <v>0.004302728322294464</v>
      </c>
      <c r="AB233" s="29" t="s">
        <v>660</v>
      </c>
      <c r="AC233" s="28">
        <v>1473</v>
      </c>
      <c r="AD233" s="30">
        <v>19.7</v>
      </c>
      <c r="AE233" s="28">
        <v>70810</v>
      </c>
      <c r="AF233" s="35">
        <v>100</v>
      </c>
      <c r="AG233" s="34">
        <v>9686</v>
      </c>
      <c r="AH233" s="31">
        <v>136.79</v>
      </c>
      <c r="AI233" s="34">
        <v>12218</v>
      </c>
      <c r="AJ233" s="36">
        <v>9956</v>
      </c>
      <c r="AK233" s="34">
        <v>2262</v>
      </c>
      <c r="AL233" s="32">
        <v>172.55</v>
      </c>
      <c r="AM233" s="32">
        <v>140.6</v>
      </c>
      <c r="AN233" s="32">
        <v>31.94</v>
      </c>
      <c r="AO233" s="30">
        <v>79.3</v>
      </c>
      <c r="AP233" s="30">
        <v>97.3</v>
      </c>
      <c r="AQ233" s="34">
        <v>1332</v>
      </c>
      <c r="AR233" s="28">
        <v>303</v>
      </c>
      <c r="AS233" s="28">
        <v>1635</v>
      </c>
      <c r="AT233" s="33">
        <v>3700</v>
      </c>
      <c r="AU233" s="52">
        <f t="shared" si="7"/>
        <v>2736</v>
      </c>
      <c r="AV233" s="28">
        <v>11015</v>
      </c>
      <c r="AW233" s="34">
        <v>1474</v>
      </c>
      <c r="AX233" s="28">
        <v>2262</v>
      </c>
      <c r="AY233" s="28">
        <v>303</v>
      </c>
      <c r="AZ233" s="28">
        <v>13277</v>
      </c>
      <c r="BA233" s="28">
        <v>1777</v>
      </c>
    </row>
    <row r="234" spans="16:53" ht="13.5">
      <c r="P234" s="24" t="s">
        <v>661</v>
      </c>
      <c r="Q234" s="25" t="s">
        <v>43</v>
      </c>
      <c r="R234" s="25" t="s">
        <v>662</v>
      </c>
      <c r="S234" s="25" t="s">
        <v>45</v>
      </c>
      <c r="T234" s="26" t="s">
        <v>552</v>
      </c>
      <c r="U234" s="26" t="s">
        <v>35</v>
      </c>
      <c r="V234" s="27" t="s">
        <v>279</v>
      </c>
      <c r="W234" s="27">
        <v>4</v>
      </c>
      <c r="X234" s="28">
        <v>287</v>
      </c>
      <c r="Y234" s="28">
        <v>5</v>
      </c>
      <c r="Z234" s="28">
        <v>6112</v>
      </c>
      <c r="AA234" s="22">
        <f t="shared" si="6"/>
        <v>1.2224000000000002</v>
      </c>
      <c r="AB234" s="29" t="s">
        <v>663</v>
      </c>
      <c r="AC234" s="28">
        <v>135</v>
      </c>
      <c r="AD234" s="30">
        <v>47</v>
      </c>
      <c r="AE234" s="28">
        <v>6112</v>
      </c>
      <c r="AF234" s="35">
        <v>100</v>
      </c>
      <c r="AG234" s="34">
        <v>398</v>
      </c>
      <c r="AH234" s="31">
        <v>65.12</v>
      </c>
      <c r="AI234" s="34">
        <v>734</v>
      </c>
      <c r="AJ234" s="36">
        <v>633</v>
      </c>
      <c r="AK234" s="34">
        <v>101</v>
      </c>
      <c r="AL234" s="32">
        <v>120.09</v>
      </c>
      <c r="AM234" s="32">
        <v>103.57</v>
      </c>
      <c r="AN234" s="32">
        <v>16.52</v>
      </c>
      <c r="AO234" s="30">
        <v>54.2</v>
      </c>
      <c r="AP234" s="30">
        <v>62.9</v>
      </c>
      <c r="AQ234" s="34">
        <v>2206</v>
      </c>
      <c r="AR234" s="28">
        <v>352</v>
      </c>
      <c r="AS234" s="28">
        <v>2557</v>
      </c>
      <c r="AT234" s="33">
        <v>2000</v>
      </c>
      <c r="AU234" s="52">
        <f t="shared" si="7"/>
        <v>1302</v>
      </c>
      <c r="AV234" s="28">
        <v>633</v>
      </c>
      <c r="AW234" s="34">
        <v>2206</v>
      </c>
      <c r="AX234" s="28">
        <v>101</v>
      </c>
      <c r="AY234" s="28">
        <v>352</v>
      </c>
      <c r="AZ234" s="28">
        <v>734</v>
      </c>
      <c r="BA234" s="28">
        <v>2557</v>
      </c>
    </row>
    <row r="235" spans="16:53" ht="13.5">
      <c r="P235" s="24" t="s">
        <v>664</v>
      </c>
      <c r="Q235" s="25" t="s">
        <v>665</v>
      </c>
      <c r="R235" s="25" t="s">
        <v>666</v>
      </c>
      <c r="S235" s="25" t="s">
        <v>45</v>
      </c>
      <c r="T235" s="26" t="s">
        <v>552</v>
      </c>
      <c r="U235" s="26" t="s">
        <v>35</v>
      </c>
      <c r="V235" s="27" t="s">
        <v>279</v>
      </c>
      <c r="W235" s="27">
        <v>4</v>
      </c>
      <c r="X235" s="28">
        <v>3060</v>
      </c>
      <c r="Y235" s="28">
        <v>2114</v>
      </c>
      <c r="Z235" s="28">
        <v>12189</v>
      </c>
      <c r="AA235" s="22">
        <f t="shared" si="6"/>
        <v>0.005765846736045412</v>
      </c>
      <c r="AB235" s="29" t="s">
        <v>667</v>
      </c>
      <c r="AC235" s="28">
        <v>129</v>
      </c>
      <c r="AD235" s="30">
        <v>4.2</v>
      </c>
      <c r="AE235" s="28">
        <v>12189</v>
      </c>
      <c r="AF235" s="35">
        <v>100</v>
      </c>
      <c r="AG235" s="34">
        <v>1704</v>
      </c>
      <c r="AH235" s="31">
        <v>139.8</v>
      </c>
      <c r="AI235" s="34">
        <v>1653</v>
      </c>
      <c r="AJ235" s="36">
        <v>1429</v>
      </c>
      <c r="AK235" s="34">
        <v>224</v>
      </c>
      <c r="AL235" s="32">
        <v>135.61</v>
      </c>
      <c r="AM235" s="32">
        <v>117.24</v>
      </c>
      <c r="AN235" s="32">
        <v>18.38</v>
      </c>
      <c r="AO235" s="30">
        <v>103.1</v>
      </c>
      <c r="AP235" s="30">
        <v>119.2</v>
      </c>
      <c r="AQ235" s="34">
        <v>467</v>
      </c>
      <c r="AR235" s="28">
        <v>73</v>
      </c>
      <c r="AS235" s="28">
        <v>540</v>
      </c>
      <c r="AT235" s="33">
        <v>2625</v>
      </c>
      <c r="AU235" s="52">
        <f t="shared" si="7"/>
        <v>2796</v>
      </c>
      <c r="AV235" s="28">
        <v>1429</v>
      </c>
      <c r="AW235" s="34">
        <v>467</v>
      </c>
      <c r="AX235" s="28">
        <v>224</v>
      </c>
      <c r="AY235" s="28">
        <v>73</v>
      </c>
      <c r="AZ235" s="28">
        <v>1653</v>
      </c>
      <c r="BA235" s="28">
        <v>540</v>
      </c>
    </row>
    <row r="236" spans="16:53" ht="13.5">
      <c r="P236" s="24" t="s">
        <v>668</v>
      </c>
      <c r="Q236" s="25" t="s">
        <v>384</v>
      </c>
      <c r="R236" s="25" t="s">
        <v>669</v>
      </c>
      <c r="S236" s="25" t="s">
        <v>45</v>
      </c>
      <c r="T236" s="26" t="s">
        <v>552</v>
      </c>
      <c r="U236" s="26" t="s">
        <v>35</v>
      </c>
      <c r="V236" s="27" t="s">
        <v>279</v>
      </c>
      <c r="W236" s="27">
        <v>4</v>
      </c>
      <c r="X236" s="28">
        <v>100</v>
      </c>
      <c r="Y236" s="28">
        <v>45</v>
      </c>
      <c r="Z236" s="28">
        <v>4201</v>
      </c>
      <c r="AA236" s="22">
        <f t="shared" si="6"/>
        <v>0.09335555555555555</v>
      </c>
      <c r="AB236" s="29" t="s">
        <v>235</v>
      </c>
      <c r="AC236" s="28">
        <v>100</v>
      </c>
      <c r="AD236" s="30">
        <v>100</v>
      </c>
      <c r="AE236" s="28">
        <v>4201</v>
      </c>
      <c r="AF236" s="35">
        <v>100</v>
      </c>
      <c r="AG236" s="34">
        <v>214</v>
      </c>
      <c r="AH236" s="31">
        <v>50.94</v>
      </c>
      <c r="AI236" s="34">
        <v>413</v>
      </c>
      <c r="AJ236" s="36">
        <v>340</v>
      </c>
      <c r="AK236" s="34">
        <v>73</v>
      </c>
      <c r="AL236" s="32">
        <v>98.31</v>
      </c>
      <c r="AM236" s="32">
        <v>80.93</v>
      </c>
      <c r="AN236" s="32">
        <v>17.38</v>
      </c>
      <c r="AO236" s="30">
        <v>51.8</v>
      </c>
      <c r="AP236" s="30">
        <v>62.9</v>
      </c>
      <c r="AQ236" s="34">
        <v>3400</v>
      </c>
      <c r="AR236" s="28">
        <v>730</v>
      </c>
      <c r="AS236" s="28">
        <v>4130</v>
      </c>
      <c r="AT236" s="33">
        <v>1000</v>
      </c>
      <c r="AU236" s="52">
        <f t="shared" si="7"/>
        <v>1019</v>
      </c>
      <c r="AV236" s="28">
        <v>1145</v>
      </c>
      <c r="AW236" s="34">
        <v>11450</v>
      </c>
      <c r="AX236" s="28">
        <v>73</v>
      </c>
      <c r="AY236" s="28">
        <v>730</v>
      </c>
      <c r="AZ236" s="28">
        <v>1218</v>
      </c>
      <c r="BA236" s="28">
        <v>12180</v>
      </c>
    </row>
    <row r="237" spans="16:53" ht="13.5">
      <c r="P237" s="24" t="s">
        <v>670</v>
      </c>
      <c r="Q237" s="25" t="s">
        <v>64</v>
      </c>
      <c r="R237" s="25" t="s">
        <v>671</v>
      </c>
      <c r="S237" s="25" t="s">
        <v>40</v>
      </c>
      <c r="T237" s="26" t="s">
        <v>552</v>
      </c>
      <c r="U237" s="26" t="s">
        <v>35</v>
      </c>
      <c r="V237" s="27" t="s">
        <v>279</v>
      </c>
      <c r="W237" s="27">
        <v>4</v>
      </c>
      <c r="X237" s="28">
        <v>264</v>
      </c>
      <c r="Y237" s="28">
        <v>517</v>
      </c>
      <c r="Z237" s="28">
        <v>15760</v>
      </c>
      <c r="AA237" s="22">
        <f t="shared" si="6"/>
        <v>0.03048355899419729</v>
      </c>
      <c r="AB237" s="29" t="s">
        <v>672</v>
      </c>
      <c r="AC237" s="28">
        <v>264</v>
      </c>
      <c r="AD237" s="30">
        <v>100</v>
      </c>
      <c r="AE237" s="28">
        <v>15760</v>
      </c>
      <c r="AF237" s="35">
        <v>100</v>
      </c>
      <c r="AG237" s="34">
        <v>2591</v>
      </c>
      <c r="AH237" s="31">
        <v>164.4</v>
      </c>
      <c r="AI237" s="34">
        <v>5770</v>
      </c>
      <c r="AJ237" s="36">
        <v>5517</v>
      </c>
      <c r="AK237" s="34">
        <v>253</v>
      </c>
      <c r="AL237" s="32">
        <v>366.12</v>
      </c>
      <c r="AM237" s="32">
        <v>350.06</v>
      </c>
      <c r="AN237" s="32">
        <v>16.05</v>
      </c>
      <c r="AO237" s="30">
        <v>44.9</v>
      </c>
      <c r="AP237" s="30">
        <v>47</v>
      </c>
      <c r="AQ237" s="34">
        <v>20898</v>
      </c>
      <c r="AR237" s="28">
        <v>958</v>
      </c>
      <c r="AS237" s="28">
        <v>21856</v>
      </c>
      <c r="AT237" s="33">
        <v>3202</v>
      </c>
      <c r="AU237" s="52">
        <f t="shared" si="7"/>
        <v>3288</v>
      </c>
      <c r="AV237" s="28">
        <v>5792</v>
      </c>
      <c r="AW237" s="34">
        <v>21939</v>
      </c>
      <c r="AX237" s="28">
        <v>253</v>
      </c>
      <c r="AY237" s="28">
        <v>958</v>
      </c>
      <c r="AZ237" s="28">
        <v>6045</v>
      </c>
      <c r="BA237" s="28">
        <v>22898</v>
      </c>
    </row>
    <row r="238" spans="16:53" ht="13.5">
      <c r="P238" s="24" t="s">
        <v>673</v>
      </c>
      <c r="Q238" s="25" t="s">
        <v>64</v>
      </c>
      <c r="R238" s="25" t="s">
        <v>674</v>
      </c>
      <c r="S238" s="25" t="s">
        <v>40</v>
      </c>
      <c r="T238" s="26" t="s">
        <v>552</v>
      </c>
      <c r="U238" s="26" t="s">
        <v>35</v>
      </c>
      <c r="V238" s="27" t="s">
        <v>279</v>
      </c>
      <c r="W238" s="27">
        <v>4</v>
      </c>
      <c r="X238" s="28">
        <v>369</v>
      </c>
      <c r="Y238" s="28">
        <v>40</v>
      </c>
      <c r="Z238" s="28">
        <v>5055</v>
      </c>
      <c r="AA238" s="22">
        <f t="shared" si="6"/>
        <v>0.126375</v>
      </c>
      <c r="AB238" s="29" t="s">
        <v>127</v>
      </c>
      <c r="AC238" s="28">
        <v>75</v>
      </c>
      <c r="AD238" s="30">
        <v>20.3</v>
      </c>
      <c r="AE238" s="28">
        <v>5055</v>
      </c>
      <c r="AF238" s="35">
        <v>100</v>
      </c>
      <c r="AG238" s="28">
        <v>918</v>
      </c>
      <c r="AH238" s="31">
        <v>181.6</v>
      </c>
      <c r="AI238" s="34">
        <v>1852</v>
      </c>
      <c r="AJ238" s="28">
        <v>1473</v>
      </c>
      <c r="AK238" s="28">
        <v>379</v>
      </c>
      <c r="AL238" s="32">
        <v>366.37</v>
      </c>
      <c r="AM238" s="32">
        <v>291.39</v>
      </c>
      <c r="AN238" s="32">
        <v>74.98</v>
      </c>
      <c r="AO238" s="30">
        <v>49.6</v>
      </c>
      <c r="AP238" s="30">
        <v>62.3</v>
      </c>
      <c r="AQ238" s="28">
        <v>3992</v>
      </c>
      <c r="AR238" s="28">
        <v>1027</v>
      </c>
      <c r="AS238" s="28">
        <v>5019</v>
      </c>
      <c r="AT238" s="33">
        <v>3465</v>
      </c>
      <c r="AU238" s="52">
        <f t="shared" si="7"/>
        <v>3632</v>
      </c>
      <c r="AV238" s="28">
        <v>1473</v>
      </c>
      <c r="AW238" s="34">
        <v>3992</v>
      </c>
      <c r="AX238" s="28">
        <v>379</v>
      </c>
      <c r="AY238" s="28">
        <v>1027</v>
      </c>
      <c r="AZ238" s="28">
        <v>1852</v>
      </c>
      <c r="BA238" s="28">
        <v>5019</v>
      </c>
    </row>
    <row r="239" spans="16:53" ht="13.5">
      <c r="P239" s="24" t="s">
        <v>675</v>
      </c>
      <c r="Q239" s="25" t="s">
        <v>64</v>
      </c>
      <c r="R239" s="25" t="s">
        <v>676</v>
      </c>
      <c r="S239" s="25" t="s">
        <v>45</v>
      </c>
      <c r="T239" s="26" t="s">
        <v>552</v>
      </c>
      <c r="U239" s="26" t="s">
        <v>35</v>
      </c>
      <c r="V239" s="27" t="s">
        <v>279</v>
      </c>
      <c r="W239" s="27">
        <v>4</v>
      </c>
      <c r="X239" s="28">
        <v>1081</v>
      </c>
      <c r="Y239" s="28">
        <v>364</v>
      </c>
      <c r="Z239" s="28">
        <v>66850</v>
      </c>
      <c r="AA239" s="22">
        <f t="shared" si="6"/>
        <v>0.18365384615384617</v>
      </c>
      <c r="AB239" s="29" t="s">
        <v>677</v>
      </c>
      <c r="AC239" s="28">
        <v>1039</v>
      </c>
      <c r="AD239" s="30">
        <v>96.1</v>
      </c>
      <c r="AE239" s="28">
        <v>66850</v>
      </c>
      <c r="AF239" s="35">
        <v>100</v>
      </c>
      <c r="AG239" s="34">
        <v>10104</v>
      </c>
      <c r="AH239" s="31">
        <v>151.14</v>
      </c>
      <c r="AI239" s="34">
        <v>19738</v>
      </c>
      <c r="AJ239" s="36">
        <v>16620</v>
      </c>
      <c r="AK239" s="34">
        <v>3118</v>
      </c>
      <c r="AL239" s="32">
        <v>295.26</v>
      </c>
      <c r="AM239" s="32">
        <v>248.62</v>
      </c>
      <c r="AN239" s="32">
        <v>46.64</v>
      </c>
      <c r="AO239" s="30">
        <v>51.2</v>
      </c>
      <c r="AP239" s="30">
        <v>60.8</v>
      </c>
      <c r="AQ239" s="34">
        <v>15375</v>
      </c>
      <c r="AR239" s="28">
        <v>2884</v>
      </c>
      <c r="AS239" s="28">
        <v>18259</v>
      </c>
      <c r="AT239" s="33">
        <v>3780</v>
      </c>
      <c r="AU239" s="52">
        <f t="shared" si="7"/>
        <v>3023</v>
      </c>
      <c r="AV239" s="28">
        <v>16620</v>
      </c>
      <c r="AW239" s="34">
        <v>15375</v>
      </c>
      <c r="AX239" s="28">
        <v>3118</v>
      </c>
      <c r="AY239" s="28">
        <v>2884</v>
      </c>
      <c r="AZ239" s="28">
        <v>19738</v>
      </c>
      <c r="BA239" s="28">
        <v>18259</v>
      </c>
    </row>
    <row r="240" spans="16:53" ht="13.5">
      <c r="P240" s="24" t="s">
        <v>678</v>
      </c>
      <c r="Q240" s="25" t="s">
        <v>64</v>
      </c>
      <c r="R240" s="25" t="s">
        <v>679</v>
      </c>
      <c r="S240" s="25" t="s">
        <v>40</v>
      </c>
      <c r="T240" s="26" t="s">
        <v>552</v>
      </c>
      <c r="U240" s="26" t="s">
        <v>35</v>
      </c>
      <c r="V240" s="27" t="s">
        <v>279</v>
      </c>
      <c r="W240" s="27">
        <v>4</v>
      </c>
      <c r="X240" s="28">
        <v>98</v>
      </c>
      <c r="Y240" s="28">
        <v>3</v>
      </c>
      <c r="Z240" s="28">
        <v>4587</v>
      </c>
      <c r="AA240" s="22">
        <f t="shared" si="6"/>
        <v>1.529</v>
      </c>
      <c r="AB240" s="29" t="s">
        <v>680</v>
      </c>
      <c r="AC240" s="28">
        <v>98</v>
      </c>
      <c r="AD240" s="30">
        <v>100</v>
      </c>
      <c r="AE240" s="28">
        <v>4587</v>
      </c>
      <c r="AF240" s="35">
        <v>100</v>
      </c>
      <c r="AG240" s="34">
        <v>916</v>
      </c>
      <c r="AH240" s="31">
        <v>199.69</v>
      </c>
      <c r="AI240" s="34">
        <v>1279</v>
      </c>
      <c r="AJ240" s="36">
        <v>1220</v>
      </c>
      <c r="AK240" s="34">
        <v>59</v>
      </c>
      <c r="AL240" s="32">
        <v>278.83</v>
      </c>
      <c r="AM240" s="32">
        <v>265.97</v>
      </c>
      <c r="AN240" s="32">
        <v>12.86</v>
      </c>
      <c r="AO240" s="30">
        <v>71.6</v>
      </c>
      <c r="AP240" s="30">
        <v>75.1</v>
      </c>
      <c r="AQ240" s="34">
        <v>12449</v>
      </c>
      <c r="AR240" s="28">
        <v>602</v>
      </c>
      <c r="AS240" s="28">
        <v>13051</v>
      </c>
      <c r="AT240" s="33">
        <v>3780</v>
      </c>
      <c r="AU240" s="52">
        <f t="shared" si="7"/>
        <v>3994</v>
      </c>
      <c r="AV240" s="28">
        <v>1220</v>
      </c>
      <c r="AW240" s="34">
        <v>12449</v>
      </c>
      <c r="AX240" s="28">
        <v>59</v>
      </c>
      <c r="AY240" s="28">
        <v>602</v>
      </c>
      <c r="AZ240" s="28">
        <v>1279</v>
      </c>
      <c r="BA240" s="28">
        <v>13051</v>
      </c>
    </row>
    <row r="241" spans="16:53" ht="13.5">
      <c r="P241" s="24" t="s">
        <v>681</v>
      </c>
      <c r="Q241" s="25" t="s">
        <v>64</v>
      </c>
      <c r="R241" s="25" t="s">
        <v>682</v>
      </c>
      <c r="S241" s="25" t="s">
        <v>45</v>
      </c>
      <c r="T241" s="26" t="s">
        <v>552</v>
      </c>
      <c r="U241" s="26" t="s">
        <v>35</v>
      </c>
      <c r="V241" s="27" t="s">
        <v>279</v>
      </c>
      <c r="W241" s="27">
        <v>4</v>
      </c>
      <c r="X241" s="28">
        <v>325</v>
      </c>
      <c r="Y241" s="28">
        <v>2239</v>
      </c>
      <c r="Z241" s="28">
        <v>32748</v>
      </c>
      <c r="AA241" s="22">
        <f t="shared" si="6"/>
        <v>0.014626172398392139</v>
      </c>
      <c r="AB241" s="29" t="s">
        <v>683</v>
      </c>
      <c r="AC241" s="28">
        <v>325</v>
      </c>
      <c r="AD241" s="30">
        <v>100</v>
      </c>
      <c r="AE241" s="28">
        <v>32748</v>
      </c>
      <c r="AF241" s="35">
        <v>100</v>
      </c>
      <c r="AG241" s="34">
        <v>4651</v>
      </c>
      <c r="AH241" s="31">
        <v>142.02</v>
      </c>
      <c r="AI241" s="34">
        <v>7958</v>
      </c>
      <c r="AJ241" s="36">
        <v>6356</v>
      </c>
      <c r="AK241" s="34">
        <v>1602</v>
      </c>
      <c r="AL241" s="32">
        <v>243.01</v>
      </c>
      <c r="AM241" s="32">
        <v>194.09</v>
      </c>
      <c r="AN241" s="32">
        <v>48.92</v>
      </c>
      <c r="AO241" s="30">
        <v>58.4</v>
      </c>
      <c r="AP241" s="30">
        <v>73.2</v>
      </c>
      <c r="AQ241" s="34">
        <v>19557</v>
      </c>
      <c r="AR241" s="28">
        <v>4929</v>
      </c>
      <c r="AS241" s="28">
        <v>24486</v>
      </c>
      <c r="AT241" s="33">
        <v>2730</v>
      </c>
      <c r="AU241" s="52">
        <f t="shared" si="7"/>
        <v>2840</v>
      </c>
      <c r="AV241" s="28">
        <v>6356</v>
      </c>
      <c r="AW241" s="34">
        <v>19557</v>
      </c>
      <c r="AX241" s="28">
        <v>1602</v>
      </c>
      <c r="AY241" s="28">
        <v>4929</v>
      </c>
      <c r="AZ241" s="28">
        <v>7958</v>
      </c>
      <c r="BA241" s="28">
        <v>24486</v>
      </c>
    </row>
    <row r="242" spans="16:53" ht="13.5">
      <c r="P242" s="24" t="s">
        <v>389</v>
      </c>
      <c r="Q242" s="25" t="s">
        <v>188</v>
      </c>
      <c r="R242" s="25" t="s">
        <v>390</v>
      </c>
      <c r="S242" s="25" t="s">
        <v>40</v>
      </c>
      <c r="T242" s="26" t="s">
        <v>552</v>
      </c>
      <c r="U242" s="26" t="s">
        <v>35</v>
      </c>
      <c r="V242" s="27" t="s">
        <v>279</v>
      </c>
      <c r="W242" s="27">
        <v>4</v>
      </c>
      <c r="X242" s="28">
        <v>13</v>
      </c>
      <c r="Y242" s="28">
        <v>1</v>
      </c>
      <c r="Z242" s="28">
        <v>14763</v>
      </c>
      <c r="AA242" s="22">
        <f t="shared" si="6"/>
        <v>14.763</v>
      </c>
      <c r="AB242" s="29" t="s">
        <v>684</v>
      </c>
      <c r="AC242" s="28">
        <v>13</v>
      </c>
      <c r="AD242" s="30">
        <v>100</v>
      </c>
      <c r="AE242" s="28">
        <v>14763</v>
      </c>
      <c r="AF242" s="35">
        <v>100</v>
      </c>
      <c r="AG242" s="34">
        <v>225</v>
      </c>
      <c r="AH242" s="31">
        <v>157.34</v>
      </c>
      <c r="AI242" s="34">
        <v>169</v>
      </c>
      <c r="AJ242" s="36">
        <v>32</v>
      </c>
      <c r="AK242" s="34">
        <v>137</v>
      </c>
      <c r="AL242" s="32">
        <v>118.18</v>
      </c>
      <c r="AM242" s="32">
        <v>22.38</v>
      </c>
      <c r="AN242" s="32">
        <v>95.8</v>
      </c>
      <c r="AO242" s="30">
        <v>133.1</v>
      </c>
      <c r="AP242" s="30">
        <v>703.1</v>
      </c>
      <c r="AQ242" s="34">
        <v>2462</v>
      </c>
      <c r="AR242" s="28">
        <v>10538</v>
      </c>
      <c r="AS242" s="28">
        <v>13000</v>
      </c>
      <c r="AT242" s="33">
        <v>3150</v>
      </c>
      <c r="AU242" s="52">
        <f t="shared" si="7"/>
        <v>305</v>
      </c>
      <c r="AV242" s="28">
        <v>32</v>
      </c>
      <c r="AW242" s="34">
        <v>2462</v>
      </c>
      <c r="AX242" s="28">
        <v>205</v>
      </c>
      <c r="AY242" s="28">
        <v>15769</v>
      </c>
      <c r="AZ242" s="28">
        <v>237</v>
      </c>
      <c r="BA242" s="28">
        <v>18231</v>
      </c>
    </row>
    <row r="243" spans="16:53" ht="13.5">
      <c r="P243" s="24" t="s">
        <v>685</v>
      </c>
      <c r="Q243" s="25" t="s">
        <v>250</v>
      </c>
      <c r="R243" s="25" t="s">
        <v>686</v>
      </c>
      <c r="S243" s="25" t="s">
        <v>45</v>
      </c>
      <c r="T243" s="26" t="s">
        <v>552</v>
      </c>
      <c r="U243" s="26" t="s">
        <v>35</v>
      </c>
      <c r="V243" s="27" t="s">
        <v>279</v>
      </c>
      <c r="W243" s="27">
        <v>4</v>
      </c>
      <c r="X243" s="28">
        <v>425</v>
      </c>
      <c r="Y243" s="28">
        <v>6</v>
      </c>
      <c r="Z243" s="28">
        <v>10800</v>
      </c>
      <c r="AA243" s="22">
        <f t="shared" si="6"/>
        <v>1.8</v>
      </c>
      <c r="AB243" s="29" t="s">
        <v>687</v>
      </c>
      <c r="AC243" s="28">
        <v>425</v>
      </c>
      <c r="AD243" s="30">
        <v>100</v>
      </c>
      <c r="AE243" s="28">
        <v>10800</v>
      </c>
      <c r="AF243" s="35">
        <v>100</v>
      </c>
      <c r="AG243" s="28">
        <v>1898</v>
      </c>
      <c r="AH243" s="31">
        <v>175.74</v>
      </c>
      <c r="AI243" s="34">
        <v>2705</v>
      </c>
      <c r="AJ243" s="28">
        <v>2435</v>
      </c>
      <c r="AK243" s="28">
        <v>270</v>
      </c>
      <c r="AL243" s="32">
        <v>250.46</v>
      </c>
      <c r="AM243" s="32">
        <v>225.46</v>
      </c>
      <c r="AN243" s="32">
        <v>25</v>
      </c>
      <c r="AO243" s="30">
        <v>70.2</v>
      </c>
      <c r="AP243" s="30">
        <v>77.9</v>
      </c>
      <c r="AQ243" s="28">
        <v>5729</v>
      </c>
      <c r="AR243" s="28">
        <v>635</v>
      </c>
      <c r="AS243" s="28">
        <v>6365</v>
      </c>
      <c r="AT243" s="33">
        <v>1260</v>
      </c>
      <c r="AU243" s="52">
        <f t="shared" si="7"/>
        <v>3515</v>
      </c>
      <c r="AV243" s="28">
        <v>2435</v>
      </c>
      <c r="AW243" s="34">
        <v>5729</v>
      </c>
      <c r="AX243" s="28">
        <v>270</v>
      </c>
      <c r="AY243" s="28">
        <v>635</v>
      </c>
      <c r="AZ243" s="28">
        <v>2705</v>
      </c>
      <c r="BA243" s="28">
        <v>6365</v>
      </c>
    </row>
    <row r="244" spans="16:53" ht="13.5">
      <c r="P244" s="24" t="s">
        <v>688</v>
      </c>
      <c r="Q244" s="25" t="s">
        <v>250</v>
      </c>
      <c r="R244" s="25" t="s">
        <v>689</v>
      </c>
      <c r="S244" s="25" t="s">
        <v>40</v>
      </c>
      <c r="T244" s="26" t="s">
        <v>552</v>
      </c>
      <c r="U244" s="26" t="s">
        <v>35</v>
      </c>
      <c r="V244" s="27" t="s">
        <v>279</v>
      </c>
      <c r="W244" s="27">
        <v>4</v>
      </c>
      <c r="X244" s="28">
        <v>45</v>
      </c>
      <c r="Y244" s="28">
        <v>10</v>
      </c>
      <c r="Z244" s="28">
        <v>1403</v>
      </c>
      <c r="AA244" s="22">
        <f t="shared" si="6"/>
        <v>0.1403</v>
      </c>
      <c r="AB244" s="29" t="s">
        <v>134</v>
      </c>
      <c r="AC244" s="28">
        <v>38</v>
      </c>
      <c r="AD244" s="30">
        <v>84.4</v>
      </c>
      <c r="AE244" s="28">
        <v>1403</v>
      </c>
      <c r="AF244" s="35">
        <v>100</v>
      </c>
      <c r="AG244" s="34">
        <v>197</v>
      </c>
      <c r="AH244" s="31">
        <v>140.41</v>
      </c>
      <c r="AI244" s="34">
        <v>227</v>
      </c>
      <c r="AJ244" s="36">
        <v>183</v>
      </c>
      <c r="AK244" s="34">
        <v>44</v>
      </c>
      <c r="AL244" s="32">
        <v>161.8</v>
      </c>
      <c r="AM244" s="32">
        <v>130.43</v>
      </c>
      <c r="AN244" s="32">
        <v>31.36</v>
      </c>
      <c r="AO244" s="30">
        <v>86.8</v>
      </c>
      <c r="AP244" s="30">
        <v>107.7</v>
      </c>
      <c r="AQ244" s="34">
        <v>4067</v>
      </c>
      <c r="AR244" s="28">
        <v>978</v>
      </c>
      <c r="AS244" s="28">
        <v>5044</v>
      </c>
      <c r="AT244" s="33">
        <v>2625</v>
      </c>
      <c r="AU244" s="52">
        <f t="shared" si="7"/>
        <v>2808</v>
      </c>
      <c r="AV244" s="28">
        <v>642</v>
      </c>
      <c r="AW244" s="34">
        <v>14267</v>
      </c>
      <c r="AX244" s="28">
        <v>44</v>
      </c>
      <c r="AY244" s="28">
        <v>978</v>
      </c>
      <c r="AZ244" s="28">
        <v>686</v>
      </c>
      <c r="BA244" s="28">
        <v>15244</v>
      </c>
    </row>
    <row r="245" spans="16:53" ht="13.5">
      <c r="P245" s="24" t="s">
        <v>690</v>
      </c>
      <c r="Q245" s="25" t="s">
        <v>250</v>
      </c>
      <c r="R245" s="25" t="s">
        <v>691</v>
      </c>
      <c r="S245" s="25" t="s">
        <v>45</v>
      </c>
      <c r="T245" s="26" t="s">
        <v>552</v>
      </c>
      <c r="U245" s="26" t="s">
        <v>35</v>
      </c>
      <c r="V245" s="27" t="s">
        <v>279</v>
      </c>
      <c r="W245" s="27">
        <v>4</v>
      </c>
      <c r="X245" s="28">
        <v>29</v>
      </c>
      <c r="Y245" s="28">
        <v>4678</v>
      </c>
      <c r="Z245" s="28">
        <v>759</v>
      </c>
      <c r="AA245" s="22">
        <f t="shared" si="6"/>
        <v>0.000162248824283882</v>
      </c>
      <c r="AB245" s="29" t="s">
        <v>692</v>
      </c>
      <c r="AC245" s="28">
        <v>9</v>
      </c>
      <c r="AD245" s="30">
        <v>31</v>
      </c>
      <c r="AE245" s="28">
        <v>759</v>
      </c>
      <c r="AF245" s="35">
        <v>100</v>
      </c>
      <c r="AG245" s="34">
        <v>30</v>
      </c>
      <c r="AH245" s="31">
        <v>39.53</v>
      </c>
      <c r="AI245" s="34">
        <v>4</v>
      </c>
      <c r="AJ245" s="36">
        <v>4</v>
      </c>
      <c r="AK245" s="34">
        <v>0</v>
      </c>
      <c r="AL245" s="32">
        <v>5.27</v>
      </c>
      <c r="AM245" s="32">
        <v>5.27</v>
      </c>
      <c r="AN245" s="32">
        <v>0</v>
      </c>
      <c r="AO245" s="30">
        <v>750</v>
      </c>
      <c r="AP245" s="30">
        <v>750</v>
      </c>
      <c r="AQ245" s="34">
        <v>138</v>
      </c>
      <c r="AR245" s="28">
        <v>0</v>
      </c>
      <c r="AS245" s="28">
        <v>138</v>
      </c>
      <c r="AT245" s="33">
        <v>2205</v>
      </c>
      <c r="AU245" s="52">
        <f t="shared" si="7"/>
        <v>791</v>
      </c>
      <c r="AV245" s="28">
        <v>4</v>
      </c>
      <c r="AW245" s="34">
        <v>138</v>
      </c>
      <c r="AX245" s="28">
        <v>0</v>
      </c>
      <c r="AY245" s="28">
        <v>0</v>
      </c>
      <c r="AZ245" s="28">
        <v>4</v>
      </c>
      <c r="BA245" s="28">
        <v>138</v>
      </c>
    </row>
    <row r="246" spans="16:53" ht="13.5">
      <c r="P246" s="24" t="s">
        <v>690</v>
      </c>
      <c r="Q246" s="25" t="s">
        <v>250</v>
      </c>
      <c r="R246" s="25" t="s">
        <v>691</v>
      </c>
      <c r="S246" s="25" t="s">
        <v>40</v>
      </c>
      <c r="T246" s="26" t="s">
        <v>552</v>
      </c>
      <c r="U246" s="26" t="s">
        <v>35</v>
      </c>
      <c r="V246" s="27" t="s">
        <v>279</v>
      </c>
      <c r="W246" s="27">
        <v>4</v>
      </c>
      <c r="X246" s="28">
        <v>103</v>
      </c>
      <c r="Y246" s="28">
        <v>14</v>
      </c>
      <c r="Z246" s="28">
        <v>7926</v>
      </c>
      <c r="AA246" s="22">
        <f t="shared" si="6"/>
        <v>0.5661428571428571</v>
      </c>
      <c r="AB246" s="29" t="s">
        <v>127</v>
      </c>
      <c r="AC246" s="28">
        <v>99</v>
      </c>
      <c r="AD246" s="30">
        <v>96.1</v>
      </c>
      <c r="AE246" s="28">
        <v>7926</v>
      </c>
      <c r="AF246" s="35">
        <v>100</v>
      </c>
      <c r="AG246" s="34">
        <v>883</v>
      </c>
      <c r="AH246" s="31">
        <v>111.41</v>
      </c>
      <c r="AI246" s="34">
        <v>1722</v>
      </c>
      <c r="AJ246" s="36">
        <v>1230</v>
      </c>
      <c r="AK246" s="34">
        <v>492</v>
      </c>
      <c r="AL246" s="32">
        <v>217.26</v>
      </c>
      <c r="AM246" s="32">
        <v>155.19</v>
      </c>
      <c r="AN246" s="32">
        <v>62.07</v>
      </c>
      <c r="AO246" s="30">
        <v>51.3</v>
      </c>
      <c r="AP246" s="30">
        <v>71.8</v>
      </c>
      <c r="AQ246" s="34">
        <v>11942</v>
      </c>
      <c r="AR246" s="28">
        <v>4777</v>
      </c>
      <c r="AS246" s="28">
        <v>16718</v>
      </c>
      <c r="AT246" s="33">
        <v>2205</v>
      </c>
      <c r="AU246" s="52">
        <f t="shared" si="7"/>
        <v>2228</v>
      </c>
      <c r="AV246" s="28">
        <v>1234</v>
      </c>
      <c r="AW246" s="34">
        <v>11981</v>
      </c>
      <c r="AX246" s="28">
        <v>734</v>
      </c>
      <c r="AY246" s="28">
        <v>7126</v>
      </c>
      <c r="AZ246" s="28">
        <v>1968</v>
      </c>
      <c r="BA246" s="28">
        <v>19107</v>
      </c>
    </row>
    <row r="247" spans="16:53" ht="13.5">
      <c r="P247" s="24" t="s">
        <v>693</v>
      </c>
      <c r="Q247" s="25" t="s">
        <v>114</v>
      </c>
      <c r="R247" s="25" t="s">
        <v>694</v>
      </c>
      <c r="S247" s="25" t="s">
        <v>45</v>
      </c>
      <c r="T247" s="26" t="s">
        <v>552</v>
      </c>
      <c r="U247" s="26" t="s">
        <v>35</v>
      </c>
      <c r="V247" s="27" t="s">
        <v>279</v>
      </c>
      <c r="W247" s="27">
        <v>4</v>
      </c>
      <c r="X247" s="28">
        <v>160</v>
      </c>
      <c r="Y247" s="28">
        <v>7</v>
      </c>
      <c r="Z247" s="28">
        <v>5848</v>
      </c>
      <c r="AA247" s="22">
        <f t="shared" si="6"/>
        <v>0.8354285714285714</v>
      </c>
      <c r="AB247" s="29" t="s">
        <v>612</v>
      </c>
      <c r="AC247" s="28">
        <v>149</v>
      </c>
      <c r="AD247" s="30">
        <v>93.1</v>
      </c>
      <c r="AE247" s="28">
        <v>5848</v>
      </c>
      <c r="AF247" s="35">
        <v>100</v>
      </c>
      <c r="AG247" s="34">
        <v>528</v>
      </c>
      <c r="AH247" s="31">
        <v>90.29</v>
      </c>
      <c r="AI247" s="34">
        <v>491</v>
      </c>
      <c r="AJ247" s="36">
        <v>491</v>
      </c>
      <c r="AK247" s="34">
        <v>0</v>
      </c>
      <c r="AL247" s="32">
        <v>83.96</v>
      </c>
      <c r="AM247" s="32">
        <v>83.96</v>
      </c>
      <c r="AN247" s="32">
        <v>0</v>
      </c>
      <c r="AO247" s="30">
        <v>107.5</v>
      </c>
      <c r="AP247" s="30">
        <v>107.5</v>
      </c>
      <c r="AQ247" s="34">
        <v>3069</v>
      </c>
      <c r="AR247" s="28">
        <v>0</v>
      </c>
      <c r="AS247" s="28">
        <v>3069</v>
      </c>
      <c r="AT247" s="33">
        <v>1680</v>
      </c>
      <c r="AU247" s="52">
        <f t="shared" si="7"/>
        <v>1806</v>
      </c>
      <c r="AV247" s="28">
        <v>491</v>
      </c>
      <c r="AW247" s="34">
        <v>3069</v>
      </c>
      <c r="AX247" s="28">
        <v>86</v>
      </c>
      <c r="AY247" s="28">
        <v>538</v>
      </c>
      <c r="AZ247" s="28">
        <v>577</v>
      </c>
      <c r="BA247" s="28">
        <v>3606</v>
      </c>
    </row>
    <row r="248" spans="16:53" ht="13.5">
      <c r="P248" s="24" t="s">
        <v>695</v>
      </c>
      <c r="Q248" s="25" t="s">
        <v>114</v>
      </c>
      <c r="R248" s="25" t="s">
        <v>696</v>
      </c>
      <c r="S248" s="25" t="s">
        <v>45</v>
      </c>
      <c r="T248" s="26" t="s">
        <v>552</v>
      </c>
      <c r="U248" s="26" t="s">
        <v>35</v>
      </c>
      <c r="V248" s="27" t="s">
        <v>279</v>
      </c>
      <c r="W248" s="27">
        <v>4</v>
      </c>
      <c r="X248" s="28">
        <v>650</v>
      </c>
      <c r="Y248" s="28">
        <v>446</v>
      </c>
      <c r="Z248" s="28">
        <v>18</v>
      </c>
      <c r="AA248" s="22">
        <f t="shared" si="6"/>
        <v>4.035874439461883E-05</v>
      </c>
      <c r="AB248" s="29" t="s">
        <v>697</v>
      </c>
      <c r="AC248" s="28">
        <v>71</v>
      </c>
      <c r="AD248" s="30">
        <v>10.9</v>
      </c>
      <c r="AE248" s="28">
        <v>18</v>
      </c>
      <c r="AF248" s="35">
        <v>100</v>
      </c>
      <c r="AG248" s="34">
        <v>40</v>
      </c>
      <c r="AH248" s="31">
        <v>2222.22</v>
      </c>
      <c r="AI248" s="34">
        <v>21</v>
      </c>
      <c r="AJ248" s="36">
        <v>21</v>
      </c>
      <c r="AK248" s="34">
        <v>0</v>
      </c>
      <c r="AL248" s="32">
        <v>1166.67</v>
      </c>
      <c r="AM248" s="32">
        <v>1166.67</v>
      </c>
      <c r="AN248" s="32">
        <v>0</v>
      </c>
      <c r="AO248" s="30">
        <v>190.5</v>
      </c>
      <c r="AP248" s="30">
        <v>190.5</v>
      </c>
      <c r="AQ248" s="34">
        <v>32</v>
      </c>
      <c r="AR248" s="28">
        <v>0</v>
      </c>
      <c r="AS248" s="28">
        <v>32</v>
      </c>
      <c r="AT248" s="33">
        <v>2620</v>
      </c>
      <c r="AU248" s="52">
        <f t="shared" si="7"/>
        <v>44444</v>
      </c>
      <c r="AV248" s="28">
        <v>455</v>
      </c>
      <c r="AW248" s="34">
        <v>700</v>
      </c>
      <c r="AX248" s="28">
        <v>0</v>
      </c>
      <c r="AY248" s="28">
        <v>0</v>
      </c>
      <c r="AZ248" s="28">
        <v>455</v>
      </c>
      <c r="BA248" s="28">
        <v>700</v>
      </c>
    </row>
    <row r="249" spans="16:53" ht="13.5">
      <c r="P249" s="24" t="s">
        <v>698</v>
      </c>
      <c r="Q249" s="25" t="s">
        <v>191</v>
      </c>
      <c r="R249" s="25" t="s">
        <v>699</v>
      </c>
      <c r="S249" s="25" t="s">
        <v>45</v>
      </c>
      <c r="T249" s="26" t="s">
        <v>552</v>
      </c>
      <c r="U249" s="26" t="s">
        <v>35</v>
      </c>
      <c r="V249" s="27" t="s">
        <v>279</v>
      </c>
      <c r="W249" s="27">
        <v>4</v>
      </c>
      <c r="X249" s="28">
        <v>1019</v>
      </c>
      <c r="Y249" s="28">
        <v>126</v>
      </c>
      <c r="Z249" s="28">
        <v>81250</v>
      </c>
      <c r="AA249" s="22">
        <f t="shared" si="6"/>
        <v>0.6448412698412699</v>
      </c>
      <c r="AB249" s="29" t="s">
        <v>700</v>
      </c>
      <c r="AC249" s="28">
        <v>1019</v>
      </c>
      <c r="AD249" s="30">
        <v>100</v>
      </c>
      <c r="AE249" s="28">
        <v>81250</v>
      </c>
      <c r="AF249" s="35">
        <v>100</v>
      </c>
      <c r="AG249" s="34">
        <v>12875</v>
      </c>
      <c r="AH249" s="31">
        <v>158.46</v>
      </c>
      <c r="AI249" s="34">
        <v>13996</v>
      </c>
      <c r="AJ249" s="36">
        <v>13996</v>
      </c>
      <c r="AK249" s="34">
        <v>0</v>
      </c>
      <c r="AL249" s="32">
        <v>172.26</v>
      </c>
      <c r="AM249" s="32">
        <v>172.26</v>
      </c>
      <c r="AN249" s="32">
        <v>0</v>
      </c>
      <c r="AO249" s="30">
        <v>92</v>
      </c>
      <c r="AP249" s="30">
        <v>92</v>
      </c>
      <c r="AQ249" s="34">
        <v>13735</v>
      </c>
      <c r="AR249" s="28">
        <v>0</v>
      </c>
      <c r="AS249" s="28">
        <v>13735</v>
      </c>
      <c r="AT249" s="33">
        <v>2700</v>
      </c>
      <c r="AU249" s="52">
        <f t="shared" si="7"/>
        <v>3169</v>
      </c>
      <c r="AV249" s="28">
        <v>14094</v>
      </c>
      <c r="AW249" s="34">
        <v>13831</v>
      </c>
      <c r="AX249" s="28">
        <v>1706</v>
      </c>
      <c r="AY249" s="28">
        <v>1674</v>
      </c>
      <c r="AZ249" s="28">
        <v>15800</v>
      </c>
      <c r="BA249" s="28">
        <v>15505</v>
      </c>
    </row>
    <row r="250" spans="16:53" ht="13.5">
      <c r="P250" s="24" t="s">
        <v>412</v>
      </c>
      <c r="Q250" s="25" t="s">
        <v>191</v>
      </c>
      <c r="R250" s="25" t="s">
        <v>413</v>
      </c>
      <c r="S250" s="25" t="s">
        <v>40</v>
      </c>
      <c r="T250" s="26" t="s">
        <v>552</v>
      </c>
      <c r="U250" s="26" t="s">
        <v>35</v>
      </c>
      <c r="V250" s="27" t="s">
        <v>279</v>
      </c>
      <c r="W250" s="27">
        <v>4</v>
      </c>
      <c r="X250" s="28">
        <v>18</v>
      </c>
      <c r="Y250" s="28">
        <v>2</v>
      </c>
      <c r="Z250" s="28">
        <v>3082</v>
      </c>
      <c r="AA250" s="22">
        <f t="shared" si="6"/>
        <v>1.541</v>
      </c>
      <c r="AB250" s="29" t="s">
        <v>701</v>
      </c>
      <c r="AC250" s="28">
        <v>18</v>
      </c>
      <c r="AD250" s="30">
        <v>100</v>
      </c>
      <c r="AE250" s="28">
        <v>3082</v>
      </c>
      <c r="AF250" s="35">
        <v>100</v>
      </c>
      <c r="AG250" s="34">
        <v>972</v>
      </c>
      <c r="AH250" s="31">
        <v>467.31</v>
      </c>
      <c r="AI250" s="34">
        <v>2365</v>
      </c>
      <c r="AJ250" s="36">
        <v>1150</v>
      </c>
      <c r="AK250" s="34">
        <v>1215</v>
      </c>
      <c r="AL250" s="32">
        <v>1137.02</v>
      </c>
      <c r="AM250" s="32">
        <v>552.88</v>
      </c>
      <c r="AN250" s="32">
        <v>584.13</v>
      </c>
      <c r="AO250" s="30">
        <v>41.1</v>
      </c>
      <c r="AP250" s="30">
        <v>84.5</v>
      </c>
      <c r="AQ250" s="34">
        <v>63889</v>
      </c>
      <c r="AR250" s="28">
        <v>67500</v>
      </c>
      <c r="AS250" s="28">
        <v>131389</v>
      </c>
      <c r="AT250" s="33">
        <v>2625</v>
      </c>
      <c r="AU250" s="52">
        <f t="shared" si="7"/>
        <v>6308</v>
      </c>
      <c r="AV250" s="28">
        <v>1150</v>
      </c>
      <c r="AW250" s="34">
        <v>63889</v>
      </c>
      <c r="AX250" s="28">
        <v>1215</v>
      </c>
      <c r="AY250" s="28">
        <v>67500</v>
      </c>
      <c r="AZ250" s="28">
        <v>2365</v>
      </c>
      <c r="BA250" s="28">
        <v>131389</v>
      </c>
    </row>
    <row r="251" spans="16:53" ht="13.5">
      <c r="P251" s="24" t="s">
        <v>702</v>
      </c>
      <c r="Q251" s="25" t="s">
        <v>191</v>
      </c>
      <c r="R251" s="25" t="s">
        <v>703</v>
      </c>
      <c r="S251" s="25" t="s">
        <v>45</v>
      </c>
      <c r="T251" s="26" t="s">
        <v>552</v>
      </c>
      <c r="U251" s="26" t="s">
        <v>35</v>
      </c>
      <c r="V251" s="27" t="s">
        <v>279</v>
      </c>
      <c r="W251" s="27">
        <v>4</v>
      </c>
      <c r="X251" s="28">
        <v>421</v>
      </c>
      <c r="Y251" s="28">
        <v>6952</v>
      </c>
      <c r="Z251" s="28">
        <v>27571</v>
      </c>
      <c r="AA251" s="22">
        <f t="shared" si="6"/>
        <v>0.003965909090909091</v>
      </c>
      <c r="AB251" s="29" t="s">
        <v>704</v>
      </c>
      <c r="AC251" s="28">
        <v>421</v>
      </c>
      <c r="AD251" s="30">
        <v>100</v>
      </c>
      <c r="AE251" s="28">
        <v>27571</v>
      </c>
      <c r="AF251" s="35">
        <v>100</v>
      </c>
      <c r="AG251" s="34">
        <v>4533</v>
      </c>
      <c r="AH251" s="31">
        <v>164.41</v>
      </c>
      <c r="AI251" s="34">
        <v>10221</v>
      </c>
      <c r="AJ251" s="36">
        <v>8649</v>
      </c>
      <c r="AK251" s="34">
        <v>1572</v>
      </c>
      <c r="AL251" s="32">
        <v>370.72</v>
      </c>
      <c r="AM251" s="32">
        <v>313.7</v>
      </c>
      <c r="AN251" s="32">
        <v>57.02</v>
      </c>
      <c r="AO251" s="30">
        <v>44.3</v>
      </c>
      <c r="AP251" s="30">
        <v>52.4</v>
      </c>
      <c r="AQ251" s="34">
        <v>20544</v>
      </c>
      <c r="AR251" s="28">
        <v>3734</v>
      </c>
      <c r="AS251" s="28">
        <v>24278</v>
      </c>
      <c r="AT251" s="33">
        <v>3120</v>
      </c>
      <c r="AU251" s="52">
        <f t="shared" si="7"/>
        <v>3288</v>
      </c>
      <c r="AV251" s="28">
        <v>8649</v>
      </c>
      <c r="AW251" s="34">
        <v>20544</v>
      </c>
      <c r="AX251" s="28">
        <v>1572</v>
      </c>
      <c r="AY251" s="28">
        <v>3734</v>
      </c>
      <c r="AZ251" s="28">
        <v>10221</v>
      </c>
      <c r="BA251" s="28">
        <v>24278</v>
      </c>
    </row>
    <row r="252" spans="16:53" ht="13.5">
      <c r="P252" s="24" t="s">
        <v>705</v>
      </c>
      <c r="Q252" s="25" t="s">
        <v>191</v>
      </c>
      <c r="R252" s="25" t="s">
        <v>706</v>
      </c>
      <c r="S252" s="25" t="s">
        <v>40</v>
      </c>
      <c r="T252" s="26" t="s">
        <v>552</v>
      </c>
      <c r="U252" s="26" t="s">
        <v>35</v>
      </c>
      <c r="V252" s="27" t="s">
        <v>279</v>
      </c>
      <c r="W252" s="27">
        <v>4</v>
      </c>
      <c r="X252" s="28">
        <v>163</v>
      </c>
      <c r="Y252" s="28">
        <v>15</v>
      </c>
      <c r="Z252" s="28">
        <v>6045</v>
      </c>
      <c r="AA252" s="22">
        <f t="shared" si="6"/>
        <v>0.403</v>
      </c>
      <c r="AB252" s="29" t="s">
        <v>707</v>
      </c>
      <c r="AC252" s="28">
        <v>95</v>
      </c>
      <c r="AD252" s="30">
        <v>58.3</v>
      </c>
      <c r="AE252" s="28">
        <v>6045</v>
      </c>
      <c r="AF252" s="35">
        <v>100</v>
      </c>
      <c r="AG252" s="34">
        <v>1070</v>
      </c>
      <c r="AH252" s="31">
        <v>177.01</v>
      </c>
      <c r="AI252" s="34">
        <v>1778</v>
      </c>
      <c r="AJ252" s="36">
        <v>1324</v>
      </c>
      <c r="AK252" s="34">
        <v>454</v>
      </c>
      <c r="AL252" s="32">
        <v>294.13</v>
      </c>
      <c r="AM252" s="32">
        <v>219.02</v>
      </c>
      <c r="AN252" s="32">
        <v>75.1</v>
      </c>
      <c r="AO252" s="30">
        <v>60.2</v>
      </c>
      <c r="AP252" s="30">
        <v>80.8</v>
      </c>
      <c r="AQ252" s="34">
        <v>8123</v>
      </c>
      <c r="AR252" s="28">
        <v>2785</v>
      </c>
      <c r="AS252" s="28">
        <v>10908</v>
      </c>
      <c r="AT252" s="33">
        <v>3255</v>
      </c>
      <c r="AU252" s="52">
        <f t="shared" si="7"/>
        <v>3540</v>
      </c>
      <c r="AV252" s="28">
        <v>1324</v>
      </c>
      <c r="AW252" s="34">
        <v>8123</v>
      </c>
      <c r="AX252" s="28">
        <v>454</v>
      </c>
      <c r="AY252" s="28">
        <v>2785</v>
      </c>
      <c r="AZ252" s="28">
        <v>1778</v>
      </c>
      <c r="BA252" s="28">
        <v>10908</v>
      </c>
    </row>
    <row r="253" spans="16:53" ht="13.5">
      <c r="P253" s="24" t="s">
        <v>708</v>
      </c>
      <c r="Q253" s="25" t="s">
        <v>118</v>
      </c>
      <c r="R253" s="25" t="s">
        <v>709</v>
      </c>
      <c r="S253" s="25" t="s">
        <v>40</v>
      </c>
      <c r="T253" s="26" t="s">
        <v>552</v>
      </c>
      <c r="U253" s="26" t="s">
        <v>35</v>
      </c>
      <c r="V253" s="27" t="s">
        <v>279</v>
      </c>
      <c r="W253" s="27">
        <v>4</v>
      </c>
      <c r="X253" s="28">
        <v>23</v>
      </c>
      <c r="Y253" s="28">
        <v>3</v>
      </c>
      <c r="Z253" s="28">
        <v>4018</v>
      </c>
      <c r="AA253" s="22">
        <f t="shared" si="6"/>
        <v>1.3393333333333333</v>
      </c>
      <c r="AB253" s="29" t="s">
        <v>644</v>
      </c>
      <c r="AC253" s="28">
        <v>18</v>
      </c>
      <c r="AD253" s="30">
        <v>78.3</v>
      </c>
      <c r="AE253" s="28">
        <v>4018</v>
      </c>
      <c r="AF253" s="35">
        <v>100</v>
      </c>
      <c r="AG253" s="34">
        <v>610</v>
      </c>
      <c r="AH253" s="31">
        <v>151.82</v>
      </c>
      <c r="AI253" s="34">
        <v>1800</v>
      </c>
      <c r="AJ253" s="36">
        <v>1389</v>
      </c>
      <c r="AK253" s="34">
        <v>411</v>
      </c>
      <c r="AL253" s="32">
        <v>447.98</v>
      </c>
      <c r="AM253" s="32">
        <v>345.69</v>
      </c>
      <c r="AN253" s="32">
        <v>102.29</v>
      </c>
      <c r="AO253" s="30">
        <v>33.9</v>
      </c>
      <c r="AP253" s="30">
        <v>43.9</v>
      </c>
      <c r="AQ253" s="34">
        <v>60391</v>
      </c>
      <c r="AR253" s="28">
        <v>17870</v>
      </c>
      <c r="AS253" s="28">
        <v>78261</v>
      </c>
      <c r="AT253" s="33">
        <v>2152</v>
      </c>
      <c r="AU253" s="52">
        <f t="shared" si="7"/>
        <v>3036</v>
      </c>
      <c r="AV253" s="28">
        <v>1389</v>
      </c>
      <c r="AW253" s="34">
        <v>60391</v>
      </c>
      <c r="AX253" s="28">
        <v>411</v>
      </c>
      <c r="AY253" s="28">
        <v>17870</v>
      </c>
      <c r="AZ253" s="28">
        <v>1800</v>
      </c>
      <c r="BA253" s="28">
        <v>78261</v>
      </c>
    </row>
    <row r="254" spans="16:53" ht="13.5">
      <c r="P254" s="24" t="s">
        <v>444</v>
      </c>
      <c r="Q254" s="25" t="s">
        <v>118</v>
      </c>
      <c r="R254" s="25" t="s">
        <v>445</v>
      </c>
      <c r="S254" s="25" t="s">
        <v>40</v>
      </c>
      <c r="T254" s="26" t="s">
        <v>552</v>
      </c>
      <c r="U254" s="26" t="s">
        <v>35</v>
      </c>
      <c r="V254" s="27" t="s">
        <v>279</v>
      </c>
      <c r="W254" s="27">
        <v>4</v>
      </c>
      <c r="X254" s="28">
        <v>1744</v>
      </c>
      <c r="Y254" s="28">
        <v>530</v>
      </c>
      <c r="Z254" s="28">
        <v>2459</v>
      </c>
      <c r="AA254" s="22">
        <f t="shared" si="6"/>
        <v>0.0046396226415094345</v>
      </c>
      <c r="AB254" s="29" t="s">
        <v>710</v>
      </c>
      <c r="AC254" s="28">
        <v>1054</v>
      </c>
      <c r="AD254" s="30">
        <v>60.4</v>
      </c>
      <c r="AE254" s="28">
        <v>2459</v>
      </c>
      <c r="AF254" s="35">
        <v>100</v>
      </c>
      <c r="AG254" s="34">
        <v>14764</v>
      </c>
      <c r="AH254" s="31">
        <v>194.74</v>
      </c>
      <c r="AI254" s="34">
        <v>27340</v>
      </c>
      <c r="AJ254" s="36">
        <v>23418</v>
      </c>
      <c r="AK254" s="34">
        <v>3922</v>
      </c>
      <c r="AL254" s="32">
        <v>360.61</v>
      </c>
      <c r="AM254" s="32">
        <v>308.88</v>
      </c>
      <c r="AN254" s="32">
        <v>51.73</v>
      </c>
      <c r="AO254" s="30">
        <v>54</v>
      </c>
      <c r="AP254" s="30">
        <v>63</v>
      </c>
      <c r="AQ254" s="34">
        <v>13428</v>
      </c>
      <c r="AR254" s="28">
        <v>2249</v>
      </c>
      <c r="AS254" s="28">
        <v>15677</v>
      </c>
      <c r="AT254" s="33">
        <v>3675</v>
      </c>
      <c r="AU254" s="52">
        <f t="shared" si="7"/>
        <v>120081</v>
      </c>
      <c r="AV254" s="28">
        <v>23418</v>
      </c>
      <c r="AW254" s="34">
        <v>13428</v>
      </c>
      <c r="AX254" s="28">
        <v>5748</v>
      </c>
      <c r="AY254" s="28">
        <v>3296</v>
      </c>
      <c r="AZ254" s="28">
        <v>29166</v>
      </c>
      <c r="BA254" s="28">
        <v>16724</v>
      </c>
    </row>
    <row r="255" spans="16:53" ht="13.5">
      <c r="P255" s="24" t="s">
        <v>711</v>
      </c>
      <c r="Q255" s="25" t="s">
        <v>118</v>
      </c>
      <c r="R255" s="25" t="s">
        <v>712</v>
      </c>
      <c r="S255" s="25" t="s">
        <v>40</v>
      </c>
      <c r="T255" s="26" t="s">
        <v>552</v>
      </c>
      <c r="U255" s="26" t="s">
        <v>35</v>
      </c>
      <c r="V255" s="27" t="s">
        <v>279</v>
      </c>
      <c r="W255" s="27">
        <v>4</v>
      </c>
      <c r="X255" s="28">
        <v>40</v>
      </c>
      <c r="Y255" s="28">
        <v>1</v>
      </c>
      <c r="Z255" s="28">
        <v>1067</v>
      </c>
      <c r="AA255" s="22">
        <f t="shared" si="6"/>
        <v>1.067</v>
      </c>
      <c r="AB255" s="29" t="s">
        <v>120</v>
      </c>
      <c r="AC255" s="28">
        <v>19</v>
      </c>
      <c r="AD255" s="30">
        <v>47.5</v>
      </c>
      <c r="AE255" s="28">
        <v>1067</v>
      </c>
      <c r="AF255" s="35">
        <v>100</v>
      </c>
      <c r="AG255" s="34">
        <v>135</v>
      </c>
      <c r="AH255" s="31">
        <v>126.52</v>
      </c>
      <c r="AI255" s="34">
        <v>807</v>
      </c>
      <c r="AJ255" s="36">
        <v>517</v>
      </c>
      <c r="AK255" s="34">
        <v>290</v>
      </c>
      <c r="AL255" s="32">
        <v>756.33</v>
      </c>
      <c r="AM255" s="32">
        <v>484.54</v>
      </c>
      <c r="AN255" s="32">
        <v>271.79</v>
      </c>
      <c r="AO255" s="30">
        <v>16.7</v>
      </c>
      <c r="AP255" s="30">
        <v>26.1</v>
      </c>
      <c r="AQ255" s="34">
        <v>12925</v>
      </c>
      <c r="AR255" s="28">
        <v>7250</v>
      </c>
      <c r="AS255" s="28">
        <v>20175</v>
      </c>
      <c r="AT255" s="33">
        <v>2500</v>
      </c>
      <c r="AU255" s="52">
        <f t="shared" si="7"/>
        <v>2530</v>
      </c>
      <c r="AV255" s="28">
        <v>517</v>
      </c>
      <c r="AW255" s="34">
        <v>12925</v>
      </c>
      <c r="AX255" s="28">
        <v>415</v>
      </c>
      <c r="AY255" s="28">
        <v>10375</v>
      </c>
      <c r="AZ255" s="28">
        <v>932</v>
      </c>
      <c r="BA255" s="28">
        <v>23300</v>
      </c>
    </row>
    <row r="256" spans="16:53" ht="13.5">
      <c r="P256" s="24" t="s">
        <v>713</v>
      </c>
      <c r="Q256" s="25" t="s">
        <v>118</v>
      </c>
      <c r="R256" s="25" t="s">
        <v>714</v>
      </c>
      <c r="S256" s="25" t="s">
        <v>40</v>
      </c>
      <c r="T256" s="26" t="s">
        <v>552</v>
      </c>
      <c r="U256" s="26" t="s">
        <v>35</v>
      </c>
      <c r="V256" s="27" t="s">
        <v>279</v>
      </c>
      <c r="W256" s="27">
        <v>4</v>
      </c>
      <c r="X256" s="28">
        <v>66</v>
      </c>
      <c r="Y256" s="28">
        <v>1</v>
      </c>
      <c r="Z256" s="28">
        <v>1803</v>
      </c>
      <c r="AA256" s="22">
        <f t="shared" si="6"/>
        <v>1.803</v>
      </c>
      <c r="AB256" s="29" t="s">
        <v>715</v>
      </c>
      <c r="AC256" s="28">
        <v>42</v>
      </c>
      <c r="AD256" s="30">
        <v>63.6</v>
      </c>
      <c r="AE256" s="28">
        <v>1803</v>
      </c>
      <c r="AF256" s="35">
        <v>100</v>
      </c>
      <c r="AG256" s="34">
        <v>346</v>
      </c>
      <c r="AH256" s="31">
        <v>191.9</v>
      </c>
      <c r="AI256" s="34">
        <v>551</v>
      </c>
      <c r="AJ256" s="36">
        <v>446</v>
      </c>
      <c r="AK256" s="34">
        <v>105</v>
      </c>
      <c r="AL256" s="32">
        <v>305.6</v>
      </c>
      <c r="AM256" s="32">
        <v>247.37</v>
      </c>
      <c r="AN256" s="32">
        <v>58.24</v>
      </c>
      <c r="AO256" s="30">
        <v>62.8</v>
      </c>
      <c r="AP256" s="30">
        <v>77.6</v>
      </c>
      <c r="AQ256" s="34">
        <v>6758</v>
      </c>
      <c r="AR256" s="28">
        <v>1591</v>
      </c>
      <c r="AS256" s="28">
        <v>8348</v>
      </c>
      <c r="AT256" s="33">
        <v>3360</v>
      </c>
      <c r="AU256" s="52">
        <f t="shared" si="7"/>
        <v>3838</v>
      </c>
      <c r="AV256" s="28">
        <v>446</v>
      </c>
      <c r="AW256" s="34">
        <v>6758</v>
      </c>
      <c r="AX256" s="28">
        <v>105</v>
      </c>
      <c r="AY256" s="28">
        <v>1591</v>
      </c>
      <c r="AZ256" s="28">
        <v>551</v>
      </c>
      <c r="BA256" s="28">
        <v>8348</v>
      </c>
    </row>
    <row r="257" spans="16:53" ht="13.5">
      <c r="P257" s="24" t="s">
        <v>716</v>
      </c>
      <c r="Q257" s="25" t="s">
        <v>118</v>
      </c>
      <c r="R257" s="25" t="s">
        <v>717</v>
      </c>
      <c r="S257" s="25" t="s">
        <v>40</v>
      </c>
      <c r="T257" s="26" t="s">
        <v>552</v>
      </c>
      <c r="U257" s="26" t="s">
        <v>35</v>
      </c>
      <c r="V257" s="27" t="s">
        <v>279</v>
      </c>
      <c r="W257" s="27">
        <v>4</v>
      </c>
      <c r="X257" s="28">
        <v>36</v>
      </c>
      <c r="Y257" s="28">
        <v>1</v>
      </c>
      <c r="Z257" s="28">
        <v>691</v>
      </c>
      <c r="AA257" s="22">
        <f t="shared" si="6"/>
        <v>0.691</v>
      </c>
      <c r="AB257" s="29" t="s">
        <v>718</v>
      </c>
      <c r="AC257" s="28">
        <v>34</v>
      </c>
      <c r="AD257" s="30">
        <v>94.4</v>
      </c>
      <c r="AE257" s="28">
        <v>691</v>
      </c>
      <c r="AF257" s="35">
        <v>100</v>
      </c>
      <c r="AG257" s="34">
        <v>121</v>
      </c>
      <c r="AH257" s="31">
        <v>175.11</v>
      </c>
      <c r="AI257" s="34">
        <v>40</v>
      </c>
      <c r="AJ257" s="36">
        <v>40</v>
      </c>
      <c r="AK257" s="34">
        <v>0</v>
      </c>
      <c r="AL257" s="32">
        <v>57.89</v>
      </c>
      <c r="AM257" s="32">
        <v>57.89</v>
      </c>
      <c r="AN257" s="32">
        <v>0</v>
      </c>
      <c r="AO257" s="30">
        <v>302.5</v>
      </c>
      <c r="AP257" s="30">
        <v>302.5</v>
      </c>
      <c r="AQ257" s="34">
        <v>1111</v>
      </c>
      <c r="AR257" s="28">
        <v>0</v>
      </c>
      <c r="AS257" s="28">
        <v>1111</v>
      </c>
      <c r="AT257" s="33">
        <v>4500</v>
      </c>
      <c r="AU257" s="52">
        <f t="shared" si="7"/>
        <v>3502</v>
      </c>
      <c r="AV257" s="28">
        <v>40</v>
      </c>
      <c r="AW257" s="34">
        <v>1111</v>
      </c>
      <c r="AX257" s="28">
        <v>0</v>
      </c>
      <c r="AY257" s="28">
        <v>0</v>
      </c>
      <c r="AZ257" s="28">
        <v>40</v>
      </c>
      <c r="BA257" s="28">
        <v>1111</v>
      </c>
    </row>
    <row r="258" spans="16:53" ht="13.5">
      <c r="P258" s="24" t="s">
        <v>719</v>
      </c>
      <c r="Q258" s="25" t="s">
        <v>68</v>
      </c>
      <c r="R258" s="25" t="s">
        <v>720</v>
      </c>
      <c r="S258" s="25" t="s">
        <v>45</v>
      </c>
      <c r="T258" s="26" t="s">
        <v>552</v>
      </c>
      <c r="U258" s="26" t="s">
        <v>35</v>
      </c>
      <c r="V258" s="27" t="s">
        <v>279</v>
      </c>
      <c r="W258" s="27">
        <v>4</v>
      </c>
      <c r="X258" s="28">
        <v>332</v>
      </c>
      <c r="Y258" s="28">
        <v>4600</v>
      </c>
      <c r="Z258" s="28">
        <v>13773</v>
      </c>
      <c r="AA258" s="22">
        <f t="shared" si="6"/>
        <v>0.0029941304347826086</v>
      </c>
      <c r="AB258" s="29" t="s">
        <v>721</v>
      </c>
      <c r="AC258" s="28">
        <v>332</v>
      </c>
      <c r="AD258" s="30">
        <v>100</v>
      </c>
      <c r="AE258" s="28">
        <v>13773</v>
      </c>
      <c r="AF258" s="35">
        <v>100</v>
      </c>
      <c r="AG258" s="34">
        <v>825</v>
      </c>
      <c r="AH258" s="31">
        <v>59.9</v>
      </c>
      <c r="AI258" s="34">
        <v>2736</v>
      </c>
      <c r="AJ258" s="36">
        <v>2736</v>
      </c>
      <c r="AK258" s="34">
        <v>0</v>
      </c>
      <c r="AL258" s="32">
        <v>198.65</v>
      </c>
      <c r="AM258" s="32">
        <v>198.65</v>
      </c>
      <c r="AN258" s="32">
        <v>0</v>
      </c>
      <c r="AO258" s="30">
        <v>30.2</v>
      </c>
      <c r="AP258" s="30">
        <v>30.2</v>
      </c>
      <c r="AQ258" s="34">
        <v>8241</v>
      </c>
      <c r="AR258" s="28">
        <v>0</v>
      </c>
      <c r="AS258" s="28">
        <v>8241</v>
      </c>
      <c r="AT258" s="33">
        <v>1890</v>
      </c>
      <c r="AU258" s="52">
        <f t="shared" si="7"/>
        <v>1198</v>
      </c>
      <c r="AV258" s="28">
        <v>2798</v>
      </c>
      <c r="AW258" s="34">
        <v>8428</v>
      </c>
      <c r="AX258" s="28">
        <v>361</v>
      </c>
      <c r="AY258" s="28">
        <v>1087</v>
      </c>
      <c r="AZ258" s="28">
        <v>3159</v>
      </c>
      <c r="BA258" s="28">
        <v>9515</v>
      </c>
    </row>
    <row r="259" spans="16:53" ht="13.5">
      <c r="P259" s="24" t="s">
        <v>722</v>
      </c>
      <c r="Q259" s="25" t="s">
        <v>723</v>
      </c>
      <c r="R259" s="25" t="s">
        <v>724</v>
      </c>
      <c r="S259" s="25" t="s">
        <v>40</v>
      </c>
      <c r="T259" s="26" t="s">
        <v>552</v>
      </c>
      <c r="U259" s="26" t="s">
        <v>35</v>
      </c>
      <c r="V259" s="27" t="s">
        <v>279</v>
      </c>
      <c r="W259" s="27">
        <v>4</v>
      </c>
      <c r="X259" s="28">
        <v>35</v>
      </c>
      <c r="Y259" s="28">
        <v>2</v>
      </c>
      <c r="Z259" s="28">
        <v>1675</v>
      </c>
      <c r="AA259" s="22">
        <f t="shared" si="6"/>
        <v>0.8375</v>
      </c>
      <c r="AB259" s="29" t="s">
        <v>725</v>
      </c>
      <c r="AC259" s="28">
        <v>17</v>
      </c>
      <c r="AD259" s="30">
        <v>48.6</v>
      </c>
      <c r="AE259" s="28">
        <v>1675</v>
      </c>
      <c r="AF259" s="35">
        <v>100</v>
      </c>
      <c r="AG259" s="34">
        <v>107</v>
      </c>
      <c r="AH259" s="31">
        <v>63.88</v>
      </c>
      <c r="AI259" s="34">
        <v>488</v>
      </c>
      <c r="AJ259" s="36">
        <v>466</v>
      </c>
      <c r="AK259" s="34">
        <v>22</v>
      </c>
      <c r="AL259" s="32">
        <v>291.34</v>
      </c>
      <c r="AM259" s="32">
        <v>278.21</v>
      </c>
      <c r="AN259" s="32">
        <v>13.13</v>
      </c>
      <c r="AO259" s="30">
        <v>21.9</v>
      </c>
      <c r="AP259" s="30">
        <v>23</v>
      </c>
      <c r="AQ259" s="34">
        <v>13314</v>
      </c>
      <c r="AR259" s="28">
        <v>629</v>
      </c>
      <c r="AS259" s="28">
        <v>13943</v>
      </c>
      <c r="AT259" s="33">
        <v>1980</v>
      </c>
      <c r="AU259" s="52">
        <f t="shared" si="7"/>
        <v>1278</v>
      </c>
      <c r="AV259" s="28">
        <v>466</v>
      </c>
      <c r="AW259" s="34">
        <v>13314</v>
      </c>
      <c r="AX259" s="28">
        <v>22</v>
      </c>
      <c r="AY259" s="28">
        <v>629</v>
      </c>
      <c r="AZ259" s="28">
        <v>488</v>
      </c>
      <c r="BA259" s="28">
        <v>13943</v>
      </c>
    </row>
    <row r="260" spans="16:53" ht="13.5">
      <c r="P260" s="24" t="s">
        <v>726</v>
      </c>
      <c r="Q260" s="25" t="s">
        <v>154</v>
      </c>
      <c r="R260" s="25" t="s">
        <v>486</v>
      </c>
      <c r="S260" s="25" t="s">
        <v>45</v>
      </c>
      <c r="T260" s="26" t="s">
        <v>552</v>
      </c>
      <c r="U260" s="26" t="s">
        <v>35</v>
      </c>
      <c r="V260" s="27" t="s">
        <v>279</v>
      </c>
      <c r="W260" s="27">
        <v>4</v>
      </c>
      <c r="X260" s="28">
        <v>277</v>
      </c>
      <c r="Y260" s="28">
        <v>10779</v>
      </c>
      <c r="Z260" s="28">
        <v>3936</v>
      </c>
      <c r="AA260" s="22">
        <f t="shared" si="6"/>
        <v>0.000365154467019204</v>
      </c>
      <c r="AB260" s="29" t="s">
        <v>727</v>
      </c>
      <c r="AC260" s="28">
        <v>167</v>
      </c>
      <c r="AD260" s="30">
        <v>60.3</v>
      </c>
      <c r="AE260" s="28">
        <v>3936</v>
      </c>
      <c r="AF260" s="35">
        <v>100</v>
      </c>
      <c r="AG260" s="34">
        <v>606</v>
      </c>
      <c r="AH260" s="31">
        <v>153.96</v>
      </c>
      <c r="AI260" s="34">
        <v>1454</v>
      </c>
      <c r="AJ260" s="36">
        <v>1454</v>
      </c>
      <c r="AK260" s="34">
        <v>0</v>
      </c>
      <c r="AL260" s="32">
        <v>369.41</v>
      </c>
      <c r="AM260" s="32">
        <v>369.41</v>
      </c>
      <c r="AN260" s="32">
        <v>0</v>
      </c>
      <c r="AO260" s="30">
        <v>41.7</v>
      </c>
      <c r="AP260" s="30">
        <v>41.7</v>
      </c>
      <c r="AQ260" s="34">
        <v>5249</v>
      </c>
      <c r="AR260" s="28">
        <v>0</v>
      </c>
      <c r="AS260" s="28">
        <v>5249</v>
      </c>
      <c r="AT260" s="33">
        <v>3500</v>
      </c>
      <c r="AU260" s="52">
        <f t="shared" si="7"/>
        <v>3079</v>
      </c>
      <c r="AV260" s="28">
        <v>1454</v>
      </c>
      <c r="AW260" s="34">
        <v>5249</v>
      </c>
      <c r="AX260" s="28">
        <v>0</v>
      </c>
      <c r="AY260" s="28">
        <v>0</v>
      </c>
      <c r="AZ260" s="28">
        <v>1454</v>
      </c>
      <c r="BA260" s="28">
        <v>5249</v>
      </c>
    </row>
    <row r="261" spans="16:53" ht="13.5">
      <c r="P261" s="24" t="s">
        <v>728</v>
      </c>
      <c r="Q261" s="25" t="s">
        <v>154</v>
      </c>
      <c r="R261" s="25" t="s">
        <v>729</v>
      </c>
      <c r="S261" s="25" t="s">
        <v>45</v>
      </c>
      <c r="T261" s="26" t="s">
        <v>552</v>
      </c>
      <c r="U261" s="26" t="s">
        <v>35</v>
      </c>
      <c r="V261" s="27" t="s">
        <v>279</v>
      </c>
      <c r="W261" s="27">
        <v>4</v>
      </c>
      <c r="X261" s="28">
        <v>175</v>
      </c>
      <c r="Y261" s="28">
        <v>55</v>
      </c>
      <c r="Z261" s="28">
        <v>3035</v>
      </c>
      <c r="AA261" s="22">
        <f t="shared" si="6"/>
        <v>0.05518181818181818</v>
      </c>
      <c r="AB261" s="29" t="s">
        <v>730</v>
      </c>
      <c r="AC261" s="28">
        <v>175</v>
      </c>
      <c r="AD261" s="30">
        <v>100</v>
      </c>
      <c r="AE261" s="28">
        <v>3035</v>
      </c>
      <c r="AF261" s="35">
        <v>100</v>
      </c>
      <c r="AG261" s="34">
        <v>264</v>
      </c>
      <c r="AH261" s="31">
        <v>86.99</v>
      </c>
      <c r="AI261" s="34">
        <v>1316</v>
      </c>
      <c r="AJ261" s="36">
        <v>1316</v>
      </c>
      <c r="AK261" s="34">
        <v>0</v>
      </c>
      <c r="AL261" s="32">
        <v>433.61</v>
      </c>
      <c r="AM261" s="32">
        <v>433.61</v>
      </c>
      <c r="AN261" s="32">
        <v>0</v>
      </c>
      <c r="AO261" s="30">
        <v>20.1</v>
      </c>
      <c r="AP261" s="30">
        <v>20.1</v>
      </c>
      <c r="AQ261" s="34">
        <v>7520</v>
      </c>
      <c r="AR261" s="28">
        <v>0</v>
      </c>
      <c r="AS261" s="28">
        <v>7520</v>
      </c>
      <c r="AT261" s="33">
        <v>2370</v>
      </c>
      <c r="AU261" s="52">
        <f t="shared" si="7"/>
        <v>1740</v>
      </c>
      <c r="AV261" s="28">
        <v>1316</v>
      </c>
      <c r="AW261" s="34">
        <v>7520</v>
      </c>
      <c r="AX261" s="28">
        <v>0</v>
      </c>
      <c r="AY261" s="28">
        <v>0</v>
      </c>
      <c r="AZ261" s="28">
        <v>1316</v>
      </c>
      <c r="BA261" s="28">
        <v>7520</v>
      </c>
    </row>
    <row r="262" spans="16:53" ht="13.5">
      <c r="P262" s="24" t="s">
        <v>731</v>
      </c>
      <c r="Q262" s="25" t="s">
        <v>142</v>
      </c>
      <c r="R262" s="25" t="s">
        <v>732</v>
      </c>
      <c r="S262" s="25" t="s">
        <v>40</v>
      </c>
      <c r="T262" s="26" t="s">
        <v>552</v>
      </c>
      <c r="U262" s="26" t="s">
        <v>35</v>
      </c>
      <c r="V262" s="27" t="s">
        <v>279</v>
      </c>
      <c r="W262" s="27">
        <v>4</v>
      </c>
      <c r="X262" s="28">
        <v>7</v>
      </c>
      <c r="Y262" s="28">
        <v>5</v>
      </c>
      <c r="Z262" s="28">
        <v>555</v>
      </c>
      <c r="AA262" s="22">
        <f t="shared" si="6"/>
        <v>0.111</v>
      </c>
      <c r="AB262" s="29" t="s">
        <v>90</v>
      </c>
      <c r="AC262" s="28">
        <v>7</v>
      </c>
      <c r="AD262" s="30">
        <v>100</v>
      </c>
      <c r="AE262" s="28">
        <v>555</v>
      </c>
      <c r="AF262" s="35">
        <v>100</v>
      </c>
      <c r="AG262" s="34">
        <v>151</v>
      </c>
      <c r="AH262" s="31">
        <v>272.07</v>
      </c>
      <c r="AI262" s="34">
        <v>262</v>
      </c>
      <c r="AJ262" s="36">
        <v>202</v>
      </c>
      <c r="AK262" s="34">
        <v>60</v>
      </c>
      <c r="AL262" s="32">
        <v>472.07</v>
      </c>
      <c r="AM262" s="32">
        <v>363.96</v>
      </c>
      <c r="AN262" s="32">
        <v>108.11</v>
      </c>
      <c r="AO262" s="30">
        <v>57.6</v>
      </c>
      <c r="AP262" s="30">
        <v>74.8</v>
      </c>
      <c r="AQ262" s="34">
        <v>28857</v>
      </c>
      <c r="AR262" s="28">
        <v>8571</v>
      </c>
      <c r="AS262" s="28">
        <v>37429</v>
      </c>
      <c r="AT262" s="33">
        <v>1995</v>
      </c>
      <c r="AU262" s="52">
        <f t="shared" si="7"/>
        <v>5441</v>
      </c>
      <c r="AV262" s="28">
        <v>202</v>
      </c>
      <c r="AW262" s="34">
        <v>28857</v>
      </c>
      <c r="AX262" s="28">
        <v>60</v>
      </c>
      <c r="AY262" s="28">
        <v>8571</v>
      </c>
      <c r="AZ262" s="28">
        <v>262</v>
      </c>
      <c r="BA262" s="28">
        <v>37429</v>
      </c>
    </row>
    <row r="263" spans="16:53" ht="13.5">
      <c r="P263" s="24" t="s">
        <v>733</v>
      </c>
      <c r="Q263" s="25" t="s">
        <v>470</v>
      </c>
      <c r="R263" s="25" t="s">
        <v>734</v>
      </c>
      <c r="S263" s="25" t="s">
        <v>45</v>
      </c>
      <c r="T263" s="26" t="s">
        <v>552</v>
      </c>
      <c r="U263" s="26" t="s">
        <v>35</v>
      </c>
      <c r="V263" s="27" t="s">
        <v>279</v>
      </c>
      <c r="W263" s="27">
        <v>4</v>
      </c>
      <c r="X263" s="28">
        <v>335</v>
      </c>
      <c r="Y263" s="28">
        <v>17534</v>
      </c>
      <c r="Z263" s="28">
        <v>28105</v>
      </c>
      <c r="AA263" s="22">
        <f t="shared" si="6"/>
        <v>0.0016028858218318696</v>
      </c>
      <c r="AB263" s="29" t="s">
        <v>735</v>
      </c>
      <c r="AC263" s="28">
        <v>335</v>
      </c>
      <c r="AD263" s="30">
        <v>100</v>
      </c>
      <c r="AE263" s="28">
        <v>28105</v>
      </c>
      <c r="AF263" s="35">
        <v>100</v>
      </c>
      <c r="AG263" s="34">
        <v>4007</v>
      </c>
      <c r="AH263" s="31">
        <v>142.57</v>
      </c>
      <c r="AI263" s="34">
        <v>5292</v>
      </c>
      <c r="AJ263" s="36">
        <v>4214</v>
      </c>
      <c r="AK263" s="34">
        <v>1078</v>
      </c>
      <c r="AL263" s="32">
        <v>188.29</v>
      </c>
      <c r="AM263" s="32">
        <v>149.94</v>
      </c>
      <c r="AN263" s="32">
        <v>38.36</v>
      </c>
      <c r="AO263" s="30">
        <v>75.7</v>
      </c>
      <c r="AP263" s="30">
        <v>95.1</v>
      </c>
      <c r="AQ263" s="34">
        <v>12579</v>
      </c>
      <c r="AR263" s="28">
        <v>3218</v>
      </c>
      <c r="AS263" s="28">
        <v>15797</v>
      </c>
      <c r="AT263" s="33">
        <v>3150</v>
      </c>
      <c r="AU263" s="52">
        <f t="shared" si="7"/>
        <v>2851</v>
      </c>
      <c r="AV263" s="28">
        <v>8054</v>
      </c>
      <c r="AW263" s="34">
        <v>24042</v>
      </c>
      <c r="AX263" s="28">
        <v>1078</v>
      </c>
      <c r="AY263" s="28">
        <v>3218</v>
      </c>
      <c r="AZ263" s="28">
        <v>9132</v>
      </c>
      <c r="BA263" s="28">
        <v>27260</v>
      </c>
    </row>
    <row r="264" spans="16:53" ht="13.5">
      <c r="P264" s="24" t="s">
        <v>472</v>
      </c>
      <c r="Q264" s="25" t="s">
        <v>473</v>
      </c>
      <c r="R264" s="25" t="s">
        <v>474</v>
      </c>
      <c r="S264" s="25" t="s">
        <v>40</v>
      </c>
      <c r="T264" s="26" t="s">
        <v>552</v>
      </c>
      <c r="U264" s="26" t="s">
        <v>35</v>
      </c>
      <c r="V264" s="27" t="s">
        <v>279</v>
      </c>
      <c r="W264" s="27">
        <v>4</v>
      </c>
      <c r="X264" s="28">
        <v>165</v>
      </c>
      <c r="Y264" s="28">
        <v>36</v>
      </c>
      <c r="Z264" s="28">
        <v>5110</v>
      </c>
      <c r="AA264" s="22">
        <f t="shared" si="6"/>
        <v>0.14194444444444446</v>
      </c>
      <c r="AB264" s="29" t="s">
        <v>199</v>
      </c>
      <c r="AC264" s="28">
        <v>156</v>
      </c>
      <c r="AD264" s="30">
        <v>94.5</v>
      </c>
      <c r="AE264" s="28">
        <v>5110</v>
      </c>
      <c r="AF264" s="35">
        <v>100</v>
      </c>
      <c r="AG264" s="34">
        <v>2819</v>
      </c>
      <c r="AH264" s="31">
        <v>110.97</v>
      </c>
      <c r="AI264" s="34">
        <v>5628</v>
      </c>
      <c r="AJ264" s="36">
        <v>4304</v>
      </c>
      <c r="AK264" s="34">
        <v>1324</v>
      </c>
      <c r="AL264" s="32">
        <v>221.54</v>
      </c>
      <c r="AM264" s="32">
        <v>169.42</v>
      </c>
      <c r="AN264" s="32">
        <v>52.12</v>
      </c>
      <c r="AO264" s="30">
        <v>50.1</v>
      </c>
      <c r="AP264" s="30">
        <v>65.5</v>
      </c>
      <c r="AQ264" s="34">
        <v>26085</v>
      </c>
      <c r="AR264" s="28">
        <v>8024</v>
      </c>
      <c r="AS264" s="28">
        <v>34109</v>
      </c>
      <c r="AT264" s="33">
        <v>3500</v>
      </c>
      <c r="AU264" s="52">
        <f t="shared" si="7"/>
        <v>11033</v>
      </c>
      <c r="AV264" s="28">
        <v>4304</v>
      </c>
      <c r="AW264" s="34">
        <v>26085</v>
      </c>
      <c r="AX264" s="28">
        <v>5096</v>
      </c>
      <c r="AY264" s="28">
        <v>30885</v>
      </c>
      <c r="AZ264" s="28">
        <v>9400</v>
      </c>
      <c r="BA264" s="28">
        <v>56970</v>
      </c>
    </row>
    <row r="265" spans="16:53" ht="13.5">
      <c r="P265" s="24" t="s">
        <v>736</v>
      </c>
      <c r="Q265" s="25" t="s">
        <v>473</v>
      </c>
      <c r="R265" s="25" t="s">
        <v>737</v>
      </c>
      <c r="S265" s="25" t="s">
        <v>45</v>
      </c>
      <c r="T265" s="26" t="s">
        <v>552</v>
      </c>
      <c r="U265" s="26" t="s">
        <v>35</v>
      </c>
      <c r="V265" s="27" t="s">
        <v>279</v>
      </c>
      <c r="W265" s="27">
        <v>4</v>
      </c>
      <c r="X265" s="28">
        <v>236</v>
      </c>
      <c r="Y265" s="28">
        <v>479</v>
      </c>
      <c r="Z265" s="28">
        <v>18850</v>
      </c>
      <c r="AA265" s="22">
        <f t="shared" si="6"/>
        <v>0.03935281837160752</v>
      </c>
      <c r="AB265" s="29" t="s">
        <v>738</v>
      </c>
      <c r="AC265" s="28">
        <v>78</v>
      </c>
      <c r="AD265" s="30">
        <v>33.1</v>
      </c>
      <c r="AE265" s="28">
        <v>18850</v>
      </c>
      <c r="AF265" s="35">
        <v>100</v>
      </c>
      <c r="AG265" s="34">
        <v>3591</v>
      </c>
      <c r="AH265" s="31">
        <v>190.5</v>
      </c>
      <c r="AI265" s="34">
        <v>4657</v>
      </c>
      <c r="AJ265" s="36">
        <v>4504</v>
      </c>
      <c r="AK265" s="34">
        <v>153</v>
      </c>
      <c r="AL265" s="32">
        <v>247.06</v>
      </c>
      <c r="AM265" s="32">
        <v>238.94</v>
      </c>
      <c r="AN265" s="32">
        <v>8.12</v>
      </c>
      <c r="AO265" s="30">
        <v>77.1</v>
      </c>
      <c r="AP265" s="30">
        <v>79.7</v>
      </c>
      <c r="AQ265" s="34">
        <v>19085</v>
      </c>
      <c r="AR265" s="28">
        <v>648</v>
      </c>
      <c r="AS265" s="28">
        <v>19733</v>
      </c>
      <c r="AT265" s="33">
        <v>3200</v>
      </c>
      <c r="AU265" s="52">
        <f t="shared" si="7"/>
        <v>3810</v>
      </c>
      <c r="AV265" s="28">
        <v>4504</v>
      </c>
      <c r="AW265" s="34">
        <v>19085</v>
      </c>
      <c r="AX265" s="28">
        <v>153</v>
      </c>
      <c r="AY265" s="28">
        <v>648</v>
      </c>
      <c r="AZ265" s="28">
        <v>4657</v>
      </c>
      <c r="BA265" s="28">
        <v>19733</v>
      </c>
    </row>
    <row r="266" spans="16:53" ht="13.5">
      <c r="P266" s="24" t="s">
        <v>739</v>
      </c>
      <c r="Q266" s="25" t="s">
        <v>122</v>
      </c>
      <c r="R266" s="25" t="s">
        <v>740</v>
      </c>
      <c r="S266" s="25" t="s">
        <v>40</v>
      </c>
      <c r="T266" s="26" t="s">
        <v>552</v>
      </c>
      <c r="U266" s="26" t="s">
        <v>35</v>
      </c>
      <c r="V266" s="27" t="s">
        <v>279</v>
      </c>
      <c r="W266" s="27">
        <v>4</v>
      </c>
      <c r="X266" s="28">
        <v>20</v>
      </c>
      <c r="Y266" s="28">
        <v>1</v>
      </c>
      <c r="Z266" s="28">
        <v>812</v>
      </c>
      <c r="AA266" s="22">
        <f t="shared" si="6"/>
        <v>0.812</v>
      </c>
      <c r="AB266" s="29" t="s">
        <v>741</v>
      </c>
      <c r="AC266" s="28">
        <v>6</v>
      </c>
      <c r="AD266" s="30">
        <v>30</v>
      </c>
      <c r="AE266" s="28">
        <v>812</v>
      </c>
      <c r="AF266" s="35">
        <v>100</v>
      </c>
      <c r="AG266" s="34">
        <v>165</v>
      </c>
      <c r="AH266" s="31">
        <v>203.2</v>
      </c>
      <c r="AI266" s="34">
        <v>269</v>
      </c>
      <c r="AJ266" s="36">
        <v>221</v>
      </c>
      <c r="AK266" s="34">
        <v>48</v>
      </c>
      <c r="AL266" s="32">
        <v>331.28</v>
      </c>
      <c r="AM266" s="32">
        <v>272.17</v>
      </c>
      <c r="AN266" s="32">
        <v>59.11</v>
      </c>
      <c r="AO266" s="30">
        <v>61.3</v>
      </c>
      <c r="AP266" s="30">
        <v>74.7</v>
      </c>
      <c r="AQ266" s="34">
        <v>11050</v>
      </c>
      <c r="AR266" s="28">
        <v>2400</v>
      </c>
      <c r="AS266" s="28">
        <v>13450</v>
      </c>
      <c r="AT266" s="33">
        <v>3694</v>
      </c>
      <c r="AU266" s="52">
        <f t="shared" si="7"/>
        <v>4064</v>
      </c>
      <c r="AV266" s="28">
        <v>270</v>
      </c>
      <c r="AW266" s="34">
        <v>13500</v>
      </c>
      <c r="AX266" s="28">
        <v>61</v>
      </c>
      <c r="AY266" s="28">
        <v>3050</v>
      </c>
      <c r="AZ266" s="28">
        <v>331</v>
      </c>
      <c r="BA266" s="28">
        <v>16550</v>
      </c>
    </row>
    <row r="267" spans="16:53" ht="13.5">
      <c r="P267" s="24" t="s">
        <v>742</v>
      </c>
      <c r="Q267" s="25" t="s">
        <v>122</v>
      </c>
      <c r="R267" s="25" t="s">
        <v>743</v>
      </c>
      <c r="S267" s="25" t="s">
        <v>40</v>
      </c>
      <c r="T267" s="26" t="s">
        <v>552</v>
      </c>
      <c r="U267" s="26" t="s">
        <v>35</v>
      </c>
      <c r="V267" s="27" t="s">
        <v>279</v>
      </c>
      <c r="W267" s="27">
        <v>4</v>
      </c>
      <c r="X267" s="28">
        <v>15</v>
      </c>
      <c r="Y267" s="28">
        <v>1</v>
      </c>
      <c r="Z267" s="28">
        <v>696</v>
      </c>
      <c r="AA267" s="22">
        <f t="shared" si="6"/>
        <v>0.696</v>
      </c>
      <c r="AB267" s="29" t="s">
        <v>744</v>
      </c>
      <c r="AC267" s="28">
        <v>12</v>
      </c>
      <c r="AD267" s="30">
        <v>80</v>
      </c>
      <c r="AE267" s="28">
        <v>696</v>
      </c>
      <c r="AF267" s="35">
        <v>100</v>
      </c>
      <c r="AG267" s="34">
        <v>76</v>
      </c>
      <c r="AH267" s="31">
        <v>109.2</v>
      </c>
      <c r="AI267" s="34">
        <v>290</v>
      </c>
      <c r="AJ267" s="36">
        <v>290</v>
      </c>
      <c r="AK267" s="34">
        <v>0</v>
      </c>
      <c r="AL267" s="32">
        <v>416.67</v>
      </c>
      <c r="AM267" s="32">
        <v>416.67</v>
      </c>
      <c r="AN267" s="32">
        <v>0</v>
      </c>
      <c r="AO267" s="30">
        <v>26.2</v>
      </c>
      <c r="AP267" s="30">
        <v>26.2</v>
      </c>
      <c r="AQ267" s="34">
        <v>19333</v>
      </c>
      <c r="AR267" s="28">
        <v>0</v>
      </c>
      <c r="AS267" s="28">
        <v>19333</v>
      </c>
      <c r="AT267" s="33">
        <v>3202</v>
      </c>
      <c r="AU267" s="52">
        <f t="shared" si="7"/>
        <v>2184</v>
      </c>
      <c r="AV267" s="28">
        <v>290</v>
      </c>
      <c r="AW267" s="34">
        <v>19333</v>
      </c>
      <c r="AX267" s="28">
        <v>0</v>
      </c>
      <c r="AY267" s="28">
        <v>0</v>
      </c>
      <c r="AZ267" s="28">
        <v>290</v>
      </c>
      <c r="BA267" s="28">
        <v>19333</v>
      </c>
    </row>
    <row r="268" spans="16:53" ht="13.5">
      <c r="P268" s="24" t="s">
        <v>745</v>
      </c>
      <c r="Q268" s="25" t="s">
        <v>122</v>
      </c>
      <c r="R268" s="25" t="s">
        <v>746</v>
      </c>
      <c r="S268" s="25" t="s">
        <v>45</v>
      </c>
      <c r="T268" s="26" t="s">
        <v>552</v>
      </c>
      <c r="U268" s="26" t="s">
        <v>35</v>
      </c>
      <c r="V268" s="27" t="s">
        <v>279</v>
      </c>
      <c r="W268" s="27">
        <v>4</v>
      </c>
      <c r="X268" s="28">
        <v>384</v>
      </c>
      <c r="Y268" s="28">
        <v>25</v>
      </c>
      <c r="Z268" s="28">
        <v>23456</v>
      </c>
      <c r="AA268" s="22">
        <f t="shared" si="6"/>
        <v>0.93824</v>
      </c>
      <c r="AB268" s="29" t="s">
        <v>120</v>
      </c>
      <c r="AC268" s="28">
        <v>285</v>
      </c>
      <c r="AD268" s="30">
        <v>74.2</v>
      </c>
      <c r="AE268" s="28">
        <v>23456</v>
      </c>
      <c r="AF268" s="35">
        <v>100</v>
      </c>
      <c r="AG268" s="34">
        <v>1697</v>
      </c>
      <c r="AH268" s="31">
        <v>72.35</v>
      </c>
      <c r="AI268" s="34">
        <v>3130</v>
      </c>
      <c r="AJ268" s="36">
        <v>2623</v>
      </c>
      <c r="AK268" s="34">
        <v>507</v>
      </c>
      <c r="AL268" s="32">
        <v>133.44</v>
      </c>
      <c r="AM268" s="32">
        <v>111.83</v>
      </c>
      <c r="AN268" s="32">
        <v>21.61</v>
      </c>
      <c r="AO268" s="30">
        <v>54.2</v>
      </c>
      <c r="AP268" s="30">
        <v>64.7</v>
      </c>
      <c r="AQ268" s="34">
        <v>6831</v>
      </c>
      <c r="AR268" s="28">
        <v>1320</v>
      </c>
      <c r="AS268" s="28">
        <v>8151</v>
      </c>
      <c r="AT268" s="33">
        <v>2835</v>
      </c>
      <c r="AU268" s="52">
        <f t="shared" si="7"/>
        <v>1447</v>
      </c>
      <c r="AV268" s="28">
        <v>2623</v>
      </c>
      <c r="AW268" s="34">
        <v>6831</v>
      </c>
      <c r="AX268" s="28">
        <v>507</v>
      </c>
      <c r="AY268" s="28">
        <v>1320</v>
      </c>
      <c r="AZ268" s="28">
        <v>3130</v>
      </c>
      <c r="BA268" s="28">
        <v>8151</v>
      </c>
    </row>
    <row r="269" spans="16:53" ht="13.5">
      <c r="P269" s="24" t="s">
        <v>747</v>
      </c>
      <c r="Q269" s="25" t="s">
        <v>78</v>
      </c>
      <c r="R269" s="25" t="s">
        <v>748</v>
      </c>
      <c r="S269" s="25" t="s">
        <v>40</v>
      </c>
      <c r="T269" s="26" t="s">
        <v>552</v>
      </c>
      <c r="U269" s="26" t="s">
        <v>35</v>
      </c>
      <c r="V269" s="27" t="s">
        <v>279</v>
      </c>
      <c r="W269" s="27">
        <v>4</v>
      </c>
      <c r="X269" s="28">
        <v>19</v>
      </c>
      <c r="Y269" s="28">
        <v>24</v>
      </c>
      <c r="Z269" s="28">
        <v>1825</v>
      </c>
      <c r="AA269" s="22">
        <f t="shared" si="6"/>
        <v>0.07604166666666667</v>
      </c>
      <c r="AB269" s="29" t="s">
        <v>235</v>
      </c>
      <c r="AC269" s="28">
        <v>19</v>
      </c>
      <c r="AD269" s="30">
        <v>100</v>
      </c>
      <c r="AE269" s="28">
        <v>1825</v>
      </c>
      <c r="AF269" s="35">
        <v>100</v>
      </c>
      <c r="AG269" s="34">
        <v>176</v>
      </c>
      <c r="AH269" s="31">
        <v>96.44</v>
      </c>
      <c r="AI269" s="34">
        <v>5516</v>
      </c>
      <c r="AJ269" s="36">
        <v>5469</v>
      </c>
      <c r="AK269" s="34">
        <v>47</v>
      </c>
      <c r="AL269" s="32">
        <v>3022.47</v>
      </c>
      <c r="AM269" s="32">
        <v>2996.71</v>
      </c>
      <c r="AN269" s="32">
        <v>25.75</v>
      </c>
      <c r="AO269" s="30">
        <v>3.2</v>
      </c>
      <c r="AP269" s="30">
        <v>3.2</v>
      </c>
      <c r="AQ269" s="34">
        <v>287842</v>
      </c>
      <c r="AR269" s="28">
        <v>2474</v>
      </c>
      <c r="AS269" s="28">
        <v>290316</v>
      </c>
      <c r="AT269" s="33">
        <v>3276</v>
      </c>
      <c r="AU269" s="52">
        <f t="shared" si="7"/>
        <v>1929</v>
      </c>
      <c r="AV269" s="28">
        <v>5469</v>
      </c>
      <c r="AW269" s="34">
        <v>287842</v>
      </c>
      <c r="AX269" s="28">
        <v>47</v>
      </c>
      <c r="AY269" s="28">
        <v>2474</v>
      </c>
      <c r="AZ269" s="28">
        <v>5516</v>
      </c>
      <c r="BA269" s="28">
        <v>290316</v>
      </c>
    </row>
    <row r="270" spans="16:53" ht="13.5">
      <c r="P270" s="24" t="s">
        <v>747</v>
      </c>
      <c r="Q270" s="25" t="s">
        <v>78</v>
      </c>
      <c r="R270" s="25" t="s">
        <v>748</v>
      </c>
      <c r="S270" s="25" t="s">
        <v>45</v>
      </c>
      <c r="T270" s="26" t="s">
        <v>930</v>
      </c>
      <c r="U270" s="26" t="s">
        <v>35</v>
      </c>
      <c r="V270" s="27" t="s">
        <v>279</v>
      </c>
      <c r="W270" s="27">
        <v>4</v>
      </c>
      <c r="X270" s="28">
        <v>108</v>
      </c>
      <c r="Y270" s="28">
        <v>24</v>
      </c>
      <c r="Z270" s="28">
        <v>12410</v>
      </c>
      <c r="AA270" s="22">
        <v>0.5170833333333333</v>
      </c>
      <c r="AB270" s="29" t="s">
        <v>749</v>
      </c>
      <c r="AC270" s="28">
        <v>108</v>
      </c>
      <c r="AD270" s="30">
        <v>100</v>
      </c>
      <c r="AE270" s="28">
        <v>12410</v>
      </c>
      <c r="AF270" s="35">
        <v>100</v>
      </c>
      <c r="AG270" s="34">
        <v>402</v>
      </c>
      <c r="AH270" s="31">
        <v>32.39</v>
      </c>
      <c r="AI270" s="34">
        <v>17452</v>
      </c>
      <c r="AJ270" s="36">
        <v>17452</v>
      </c>
      <c r="AK270" s="34">
        <v>0</v>
      </c>
      <c r="AL270" s="32">
        <v>1406.29</v>
      </c>
      <c r="AM270" s="32">
        <v>1406.29</v>
      </c>
      <c r="AN270" s="32">
        <v>0</v>
      </c>
      <c r="AO270" s="30">
        <v>2.3</v>
      </c>
      <c r="AP270" s="30">
        <v>2.3</v>
      </c>
      <c r="AQ270" s="34">
        <v>161593</v>
      </c>
      <c r="AR270" s="28">
        <v>0</v>
      </c>
      <c r="AS270" s="28">
        <v>161593</v>
      </c>
      <c r="AT270" s="33">
        <v>3276</v>
      </c>
      <c r="AU270" s="52">
        <v>648</v>
      </c>
      <c r="AV270" s="28">
        <v>17452</v>
      </c>
      <c r="AW270" s="34">
        <v>161593</v>
      </c>
      <c r="AX270" s="28">
        <v>0</v>
      </c>
      <c r="AY270" s="28">
        <v>0</v>
      </c>
      <c r="AZ270" s="28">
        <v>17452</v>
      </c>
      <c r="BA270" s="28">
        <v>161593</v>
      </c>
    </row>
    <row r="271" spans="16:53" ht="13.5">
      <c r="P271" s="24" t="s">
        <v>750</v>
      </c>
      <c r="Q271" s="25" t="s">
        <v>78</v>
      </c>
      <c r="R271" s="25" t="s">
        <v>751</v>
      </c>
      <c r="S271" s="25" t="s">
        <v>40</v>
      </c>
      <c r="T271" s="26" t="s">
        <v>552</v>
      </c>
      <c r="U271" s="26" t="s">
        <v>35</v>
      </c>
      <c r="V271" s="27" t="s">
        <v>279</v>
      </c>
      <c r="W271" s="27">
        <v>4</v>
      </c>
      <c r="X271" s="28">
        <v>52</v>
      </c>
      <c r="Y271" s="28">
        <v>9</v>
      </c>
      <c r="Z271" s="28">
        <v>133</v>
      </c>
      <c r="AA271" s="22">
        <f aca="true" t="shared" si="8" ref="AA271:AA302">Z271/Y271/1000</f>
        <v>0.014777777777777779</v>
      </c>
      <c r="AB271" s="29" t="s">
        <v>752</v>
      </c>
      <c r="AC271" s="28">
        <v>52</v>
      </c>
      <c r="AD271" s="30">
        <v>100</v>
      </c>
      <c r="AE271" s="28">
        <v>133</v>
      </c>
      <c r="AF271" s="35">
        <v>100</v>
      </c>
      <c r="AG271" s="34">
        <v>19</v>
      </c>
      <c r="AH271" s="31">
        <v>142.86</v>
      </c>
      <c r="AI271" s="34">
        <v>221</v>
      </c>
      <c r="AJ271" s="36">
        <v>221</v>
      </c>
      <c r="AK271" s="34">
        <v>0</v>
      </c>
      <c r="AL271" s="32">
        <v>1661.65</v>
      </c>
      <c r="AM271" s="32">
        <v>1661.65</v>
      </c>
      <c r="AN271" s="32">
        <v>0</v>
      </c>
      <c r="AO271" s="30">
        <v>8.6</v>
      </c>
      <c r="AP271" s="30">
        <v>8.6</v>
      </c>
      <c r="AQ271" s="34">
        <v>4250</v>
      </c>
      <c r="AR271" s="28">
        <v>0</v>
      </c>
      <c r="AS271" s="28">
        <v>4250</v>
      </c>
      <c r="AT271" s="33">
        <v>2835</v>
      </c>
      <c r="AU271" s="52">
        <f aca="true" t="shared" si="9" ref="AU271:AU302">ROUND(AG271*1000/Z271*20,0)</f>
        <v>2857</v>
      </c>
      <c r="AV271" s="28">
        <v>221</v>
      </c>
      <c r="AW271" s="34">
        <v>4250</v>
      </c>
      <c r="AX271" s="28">
        <v>0</v>
      </c>
      <c r="AY271" s="28">
        <v>0</v>
      </c>
      <c r="AZ271" s="28">
        <v>221</v>
      </c>
      <c r="BA271" s="28">
        <v>4250</v>
      </c>
    </row>
    <row r="272" spans="16:53" ht="13.5">
      <c r="P272" s="24" t="s">
        <v>753</v>
      </c>
      <c r="Q272" s="25" t="s">
        <v>78</v>
      </c>
      <c r="R272" s="25" t="s">
        <v>754</v>
      </c>
      <c r="S272" s="25" t="s">
        <v>45</v>
      </c>
      <c r="T272" s="26" t="s">
        <v>552</v>
      </c>
      <c r="U272" s="26" t="s">
        <v>35</v>
      </c>
      <c r="V272" s="27" t="s">
        <v>279</v>
      </c>
      <c r="W272" s="27">
        <v>4</v>
      </c>
      <c r="X272" s="28">
        <v>1695</v>
      </c>
      <c r="Y272" s="28">
        <v>5414</v>
      </c>
      <c r="Z272" s="28">
        <v>49889</v>
      </c>
      <c r="AA272" s="22">
        <f t="shared" si="8"/>
        <v>0.009214813446619875</v>
      </c>
      <c r="AB272" s="29" t="s">
        <v>755</v>
      </c>
      <c r="AC272" s="28">
        <v>727</v>
      </c>
      <c r="AD272" s="30">
        <v>42.9</v>
      </c>
      <c r="AE272" s="28">
        <v>49889</v>
      </c>
      <c r="AF272" s="35">
        <v>100</v>
      </c>
      <c r="AG272" s="34">
        <v>6446</v>
      </c>
      <c r="AH272" s="31">
        <v>129.21</v>
      </c>
      <c r="AI272" s="34">
        <v>13337</v>
      </c>
      <c r="AJ272" s="36">
        <v>12700</v>
      </c>
      <c r="AK272" s="34">
        <v>637</v>
      </c>
      <c r="AL272" s="32">
        <v>267.33</v>
      </c>
      <c r="AM272" s="32">
        <v>254.57</v>
      </c>
      <c r="AN272" s="32">
        <v>12.77</v>
      </c>
      <c r="AO272" s="30">
        <v>48.3</v>
      </c>
      <c r="AP272" s="30">
        <v>50.8</v>
      </c>
      <c r="AQ272" s="34">
        <v>7493</v>
      </c>
      <c r="AR272" s="28">
        <v>376</v>
      </c>
      <c r="AS272" s="28">
        <v>7868</v>
      </c>
      <c r="AT272" s="33">
        <v>2257</v>
      </c>
      <c r="AU272" s="52">
        <f t="shared" si="9"/>
        <v>2584</v>
      </c>
      <c r="AV272" s="28">
        <v>13203</v>
      </c>
      <c r="AW272" s="34">
        <v>7789</v>
      </c>
      <c r="AX272" s="28">
        <v>637</v>
      </c>
      <c r="AY272" s="28">
        <v>376</v>
      </c>
      <c r="AZ272" s="28">
        <v>13840</v>
      </c>
      <c r="BA272" s="28">
        <v>8165</v>
      </c>
    </row>
    <row r="273" spans="16:53" ht="13.5">
      <c r="P273" s="24" t="s">
        <v>756</v>
      </c>
      <c r="Q273" s="25" t="s">
        <v>78</v>
      </c>
      <c r="R273" s="25" t="s">
        <v>757</v>
      </c>
      <c r="S273" s="25" t="s">
        <v>45</v>
      </c>
      <c r="T273" s="26" t="s">
        <v>552</v>
      </c>
      <c r="U273" s="26" t="s">
        <v>35</v>
      </c>
      <c r="V273" s="27" t="s">
        <v>279</v>
      </c>
      <c r="W273" s="27">
        <v>4</v>
      </c>
      <c r="X273" s="28">
        <v>96</v>
      </c>
      <c r="Y273" s="28">
        <v>1</v>
      </c>
      <c r="Z273" s="28">
        <v>278</v>
      </c>
      <c r="AA273" s="22">
        <f t="shared" si="8"/>
        <v>0.278</v>
      </c>
      <c r="AB273" s="29" t="s">
        <v>758</v>
      </c>
      <c r="AC273" s="28">
        <v>55</v>
      </c>
      <c r="AD273" s="30">
        <v>57.3</v>
      </c>
      <c r="AE273" s="28">
        <v>278</v>
      </c>
      <c r="AF273" s="35">
        <v>100</v>
      </c>
      <c r="AG273" s="34">
        <v>36</v>
      </c>
      <c r="AH273" s="31">
        <v>129.5</v>
      </c>
      <c r="AI273" s="34">
        <v>835</v>
      </c>
      <c r="AJ273" s="36">
        <v>835</v>
      </c>
      <c r="AK273" s="34">
        <v>0</v>
      </c>
      <c r="AL273" s="32">
        <v>3003.6</v>
      </c>
      <c r="AM273" s="32">
        <v>3003.6</v>
      </c>
      <c r="AN273" s="32">
        <v>0</v>
      </c>
      <c r="AO273" s="30">
        <v>4.3</v>
      </c>
      <c r="AP273" s="30">
        <v>4.3</v>
      </c>
      <c r="AQ273" s="34">
        <v>8698</v>
      </c>
      <c r="AR273" s="28">
        <v>0</v>
      </c>
      <c r="AS273" s="28">
        <v>8698</v>
      </c>
      <c r="AT273" s="33">
        <v>2257</v>
      </c>
      <c r="AU273" s="52">
        <f t="shared" si="9"/>
        <v>2590</v>
      </c>
      <c r="AV273" s="28">
        <v>835</v>
      </c>
      <c r="AW273" s="34">
        <v>8698</v>
      </c>
      <c r="AX273" s="28">
        <v>0</v>
      </c>
      <c r="AY273" s="28">
        <v>0</v>
      </c>
      <c r="AZ273" s="28">
        <v>835</v>
      </c>
      <c r="BA273" s="28">
        <v>8698</v>
      </c>
    </row>
    <row r="274" spans="16:53" ht="13.5">
      <c r="P274" s="24" t="s">
        <v>759</v>
      </c>
      <c r="Q274" s="25" t="s">
        <v>78</v>
      </c>
      <c r="R274" s="25" t="s">
        <v>760</v>
      </c>
      <c r="S274" s="25" t="s">
        <v>45</v>
      </c>
      <c r="T274" s="26" t="s">
        <v>552</v>
      </c>
      <c r="U274" s="26" t="s">
        <v>35</v>
      </c>
      <c r="V274" s="27" t="s">
        <v>279</v>
      </c>
      <c r="W274" s="27">
        <v>4</v>
      </c>
      <c r="X274" s="28">
        <v>150</v>
      </c>
      <c r="Y274" s="28">
        <v>2</v>
      </c>
      <c r="Z274" s="28">
        <v>1950</v>
      </c>
      <c r="AA274" s="22">
        <f t="shared" si="8"/>
        <v>0.975</v>
      </c>
      <c r="AB274" s="29" t="s">
        <v>761</v>
      </c>
      <c r="AC274" s="28">
        <v>83</v>
      </c>
      <c r="AD274" s="30">
        <v>55.3</v>
      </c>
      <c r="AE274" s="28">
        <v>1950</v>
      </c>
      <c r="AF274" s="35">
        <v>100</v>
      </c>
      <c r="AG274" s="34">
        <v>310</v>
      </c>
      <c r="AH274" s="31">
        <v>158.97</v>
      </c>
      <c r="AI274" s="34">
        <v>1221</v>
      </c>
      <c r="AJ274" s="36">
        <v>1221</v>
      </c>
      <c r="AK274" s="34">
        <v>0</v>
      </c>
      <c r="AL274" s="32">
        <v>626.15</v>
      </c>
      <c r="AM274" s="32">
        <v>626.15</v>
      </c>
      <c r="AN274" s="32">
        <v>0</v>
      </c>
      <c r="AO274" s="30">
        <v>25.4</v>
      </c>
      <c r="AP274" s="30">
        <v>25.4</v>
      </c>
      <c r="AQ274" s="34">
        <v>8140</v>
      </c>
      <c r="AR274" s="28">
        <v>0</v>
      </c>
      <c r="AS274" s="28">
        <v>8140</v>
      </c>
      <c r="AT274" s="33">
        <v>2419</v>
      </c>
      <c r="AU274" s="52">
        <f t="shared" si="9"/>
        <v>3179</v>
      </c>
      <c r="AV274" s="28">
        <v>1221</v>
      </c>
      <c r="AW274" s="34">
        <v>8140</v>
      </c>
      <c r="AX274" s="28">
        <v>0</v>
      </c>
      <c r="AY274" s="28">
        <v>0</v>
      </c>
      <c r="AZ274" s="28">
        <v>1221</v>
      </c>
      <c r="BA274" s="28">
        <v>8140</v>
      </c>
    </row>
    <row r="275" spans="16:53" ht="13.5">
      <c r="P275" s="24" t="s">
        <v>759</v>
      </c>
      <c r="Q275" s="25" t="s">
        <v>78</v>
      </c>
      <c r="R275" s="25" t="s">
        <v>760</v>
      </c>
      <c r="S275" s="25" t="s">
        <v>40</v>
      </c>
      <c r="T275" s="26" t="s">
        <v>552</v>
      </c>
      <c r="U275" s="26" t="s">
        <v>35</v>
      </c>
      <c r="V275" s="27" t="s">
        <v>279</v>
      </c>
      <c r="W275" s="27">
        <v>4</v>
      </c>
      <c r="X275" s="28">
        <v>20</v>
      </c>
      <c r="Y275" s="28">
        <v>1</v>
      </c>
      <c r="Z275" s="28">
        <v>720</v>
      </c>
      <c r="AA275" s="22">
        <f t="shared" si="8"/>
        <v>0.72</v>
      </c>
      <c r="AB275" s="29" t="s">
        <v>762</v>
      </c>
      <c r="AC275" s="28">
        <v>20</v>
      </c>
      <c r="AD275" s="30">
        <v>100</v>
      </c>
      <c r="AE275" s="28">
        <v>720</v>
      </c>
      <c r="AF275" s="35">
        <v>100</v>
      </c>
      <c r="AG275" s="34">
        <v>64</v>
      </c>
      <c r="AH275" s="31">
        <v>88.89</v>
      </c>
      <c r="AI275" s="34">
        <v>144</v>
      </c>
      <c r="AJ275" s="36">
        <v>144</v>
      </c>
      <c r="AK275" s="34">
        <v>0</v>
      </c>
      <c r="AL275" s="32">
        <v>200</v>
      </c>
      <c r="AM275" s="32">
        <v>200</v>
      </c>
      <c r="AN275" s="32">
        <v>0</v>
      </c>
      <c r="AO275" s="30">
        <v>44.4</v>
      </c>
      <c r="AP275" s="30">
        <v>44.4</v>
      </c>
      <c r="AQ275" s="34">
        <v>7200</v>
      </c>
      <c r="AR275" s="28">
        <v>0</v>
      </c>
      <c r="AS275" s="28">
        <v>7200</v>
      </c>
      <c r="AT275" s="33">
        <v>2419</v>
      </c>
      <c r="AU275" s="52">
        <f t="shared" si="9"/>
        <v>1778</v>
      </c>
      <c r="AV275" s="28">
        <v>144</v>
      </c>
      <c r="AW275" s="34">
        <v>7200</v>
      </c>
      <c r="AX275" s="28">
        <v>0</v>
      </c>
      <c r="AY275" s="28">
        <v>0</v>
      </c>
      <c r="AZ275" s="28">
        <v>144</v>
      </c>
      <c r="BA275" s="28">
        <v>7200</v>
      </c>
    </row>
    <row r="276" spans="16:53" ht="13.5">
      <c r="P276" s="24" t="s">
        <v>479</v>
      </c>
      <c r="Q276" s="25" t="s">
        <v>78</v>
      </c>
      <c r="R276" s="25" t="s">
        <v>480</v>
      </c>
      <c r="S276" s="25" t="s">
        <v>40</v>
      </c>
      <c r="T276" s="26" t="s">
        <v>552</v>
      </c>
      <c r="U276" s="26" t="s">
        <v>35</v>
      </c>
      <c r="V276" s="27" t="s">
        <v>279</v>
      </c>
      <c r="W276" s="27">
        <v>4</v>
      </c>
      <c r="X276" s="28">
        <v>272</v>
      </c>
      <c r="Y276" s="28">
        <v>41</v>
      </c>
      <c r="Z276" s="28">
        <v>8497</v>
      </c>
      <c r="AA276" s="22">
        <f t="shared" si="8"/>
        <v>0.2072439024390244</v>
      </c>
      <c r="AB276" s="29" t="s">
        <v>763</v>
      </c>
      <c r="AC276" s="28">
        <v>253</v>
      </c>
      <c r="AD276" s="30">
        <v>93</v>
      </c>
      <c r="AE276" s="28">
        <v>8497</v>
      </c>
      <c r="AF276" s="35">
        <v>100</v>
      </c>
      <c r="AG276" s="34">
        <v>2431</v>
      </c>
      <c r="AH276" s="31">
        <v>109.69</v>
      </c>
      <c r="AI276" s="34">
        <v>6770</v>
      </c>
      <c r="AJ276" s="36">
        <v>3174</v>
      </c>
      <c r="AK276" s="34">
        <v>3596</v>
      </c>
      <c r="AL276" s="32">
        <v>305.46</v>
      </c>
      <c r="AM276" s="32">
        <v>143.21</v>
      </c>
      <c r="AN276" s="32">
        <v>162.25</v>
      </c>
      <c r="AO276" s="30">
        <v>35.9</v>
      </c>
      <c r="AP276" s="30">
        <v>76.6</v>
      </c>
      <c r="AQ276" s="34">
        <v>11669</v>
      </c>
      <c r="AR276" s="28">
        <v>13221</v>
      </c>
      <c r="AS276" s="28">
        <v>24890</v>
      </c>
      <c r="AT276" s="33">
        <v>3360</v>
      </c>
      <c r="AU276" s="52">
        <f t="shared" si="9"/>
        <v>5722</v>
      </c>
      <c r="AV276" s="28">
        <v>3174</v>
      </c>
      <c r="AW276" s="34">
        <v>11669</v>
      </c>
      <c r="AX276" s="28">
        <v>3596</v>
      </c>
      <c r="AY276" s="28">
        <v>13221</v>
      </c>
      <c r="AZ276" s="28">
        <v>6770</v>
      </c>
      <c r="BA276" s="28">
        <v>24890</v>
      </c>
    </row>
    <row r="277" spans="16:53" ht="13.5">
      <c r="P277" s="24" t="s">
        <v>764</v>
      </c>
      <c r="Q277" s="25" t="s">
        <v>78</v>
      </c>
      <c r="R277" s="25" t="s">
        <v>765</v>
      </c>
      <c r="S277" s="25" t="s">
        <v>45</v>
      </c>
      <c r="T277" s="26" t="s">
        <v>552</v>
      </c>
      <c r="U277" s="26" t="s">
        <v>35</v>
      </c>
      <c r="V277" s="27" t="s">
        <v>279</v>
      </c>
      <c r="W277" s="27">
        <v>4</v>
      </c>
      <c r="X277" s="28">
        <v>218</v>
      </c>
      <c r="Y277" s="28">
        <v>4</v>
      </c>
      <c r="Z277" s="28">
        <v>3814</v>
      </c>
      <c r="AA277" s="22">
        <f t="shared" si="8"/>
        <v>0.9535</v>
      </c>
      <c r="AB277" s="29" t="s">
        <v>766</v>
      </c>
      <c r="AC277" s="28">
        <v>168</v>
      </c>
      <c r="AD277" s="30">
        <v>77.1</v>
      </c>
      <c r="AE277" s="28">
        <v>3814</v>
      </c>
      <c r="AF277" s="35">
        <v>100</v>
      </c>
      <c r="AG277" s="34">
        <v>584</v>
      </c>
      <c r="AH277" s="31">
        <v>153.12</v>
      </c>
      <c r="AI277" s="34">
        <v>591</v>
      </c>
      <c r="AJ277" s="36">
        <v>591</v>
      </c>
      <c r="AK277" s="34">
        <v>0</v>
      </c>
      <c r="AL277" s="32">
        <v>154.96</v>
      </c>
      <c r="AM277" s="32">
        <v>154.96</v>
      </c>
      <c r="AN277" s="32">
        <v>0</v>
      </c>
      <c r="AO277" s="30">
        <v>98.8</v>
      </c>
      <c r="AP277" s="30">
        <v>98.8</v>
      </c>
      <c r="AQ277" s="34">
        <v>2711</v>
      </c>
      <c r="AR277" s="28">
        <v>0</v>
      </c>
      <c r="AS277" s="28">
        <v>2711</v>
      </c>
      <c r="AT277" s="33">
        <v>2760</v>
      </c>
      <c r="AU277" s="52">
        <f t="shared" si="9"/>
        <v>3062</v>
      </c>
      <c r="AV277" s="28">
        <v>591</v>
      </c>
      <c r="AW277" s="34">
        <v>2711</v>
      </c>
      <c r="AX277" s="28">
        <v>0</v>
      </c>
      <c r="AY277" s="28">
        <v>0</v>
      </c>
      <c r="AZ277" s="28">
        <v>591</v>
      </c>
      <c r="BA277" s="28">
        <v>2711</v>
      </c>
    </row>
    <row r="278" spans="16:53" ht="13.5">
      <c r="P278" s="24" t="s">
        <v>767</v>
      </c>
      <c r="Q278" s="25" t="s">
        <v>78</v>
      </c>
      <c r="R278" s="25" t="s">
        <v>768</v>
      </c>
      <c r="S278" s="25" t="s">
        <v>45</v>
      </c>
      <c r="T278" s="26" t="s">
        <v>552</v>
      </c>
      <c r="U278" s="26" t="s">
        <v>35</v>
      </c>
      <c r="V278" s="27" t="s">
        <v>279</v>
      </c>
      <c r="W278" s="27">
        <v>4</v>
      </c>
      <c r="X278" s="28">
        <v>945</v>
      </c>
      <c r="Y278" s="28">
        <v>5990</v>
      </c>
      <c r="Z278" s="28">
        <v>21816</v>
      </c>
      <c r="AA278" s="22">
        <f t="shared" si="8"/>
        <v>0.0036420701168614357</v>
      </c>
      <c r="AB278" s="29" t="s">
        <v>769</v>
      </c>
      <c r="AC278" s="28">
        <v>303</v>
      </c>
      <c r="AD278" s="30">
        <v>32.1</v>
      </c>
      <c r="AE278" s="28">
        <v>21816</v>
      </c>
      <c r="AF278" s="35">
        <v>100</v>
      </c>
      <c r="AG278" s="34">
        <v>2749</v>
      </c>
      <c r="AH278" s="31">
        <v>126.01</v>
      </c>
      <c r="AI278" s="34">
        <v>2604</v>
      </c>
      <c r="AJ278" s="36">
        <v>2380</v>
      </c>
      <c r="AK278" s="34">
        <v>224</v>
      </c>
      <c r="AL278" s="32">
        <v>119.36</v>
      </c>
      <c r="AM278" s="32">
        <v>109.09</v>
      </c>
      <c r="AN278" s="32">
        <v>10.27</v>
      </c>
      <c r="AO278" s="30">
        <v>105.6</v>
      </c>
      <c r="AP278" s="30">
        <v>115.5</v>
      </c>
      <c r="AQ278" s="34">
        <v>2519</v>
      </c>
      <c r="AR278" s="28">
        <v>237</v>
      </c>
      <c r="AS278" s="28">
        <v>2756</v>
      </c>
      <c r="AT278" s="33">
        <v>3570</v>
      </c>
      <c r="AU278" s="52">
        <f t="shared" si="9"/>
        <v>2520</v>
      </c>
      <c r="AV278" s="28">
        <v>2380</v>
      </c>
      <c r="AW278" s="34">
        <v>2519</v>
      </c>
      <c r="AX278" s="28">
        <v>224</v>
      </c>
      <c r="AY278" s="28">
        <v>237</v>
      </c>
      <c r="AZ278" s="28">
        <v>2604</v>
      </c>
      <c r="BA278" s="28">
        <v>2756</v>
      </c>
    </row>
    <row r="279" spans="16:53" ht="13.5">
      <c r="P279" s="24" t="s">
        <v>770</v>
      </c>
      <c r="Q279" s="25" t="s">
        <v>78</v>
      </c>
      <c r="R279" s="25" t="s">
        <v>771</v>
      </c>
      <c r="S279" s="25" t="s">
        <v>45</v>
      </c>
      <c r="T279" s="26" t="s">
        <v>552</v>
      </c>
      <c r="U279" s="26" t="s">
        <v>35</v>
      </c>
      <c r="V279" s="27" t="s">
        <v>279</v>
      </c>
      <c r="W279" s="27">
        <v>4</v>
      </c>
      <c r="X279" s="28">
        <v>300</v>
      </c>
      <c r="Y279" s="28">
        <v>43</v>
      </c>
      <c r="Z279" s="28">
        <v>13637</v>
      </c>
      <c r="AA279" s="22">
        <f t="shared" si="8"/>
        <v>0.31713953488372093</v>
      </c>
      <c r="AB279" s="29" t="s">
        <v>772</v>
      </c>
      <c r="AC279" s="28">
        <v>261</v>
      </c>
      <c r="AD279" s="30">
        <v>87</v>
      </c>
      <c r="AE279" s="28">
        <v>13637</v>
      </c>
      <c r="AF279" s="35">
        <v>100</v>
      </c>
      <c r="AG279" s="34">
        <v>1807</v>
      </c>
      <c r="AH279" s="31">
        <v>132.51</v>
      </c>
      <c r="AI279" s="34">
        <v>2020</v>
      </c>
      <c r="AJ279" s="36">
        <v>2020</v>
      </c>
      <c r="AK279" s="34">
        <v>0</v>
      </c>
      <c r="AL279" s="32">
        <v>148.13</v>
      </c>
      <c r="AM279" s="32">
        <v>148.13</v>
      </c>
      <c r="AN279" s="32">
        <v>0</v>
      </c>
      <c r="AO279" s="30">
        <v>89.5</v>
      </c>
      <c r="AP279" s="30">
        <v>89.5</v>
      </c>
      <c r="AQ279" s="34">
        <v>6733</v>
      </c>
      <c r="AR279" s="28">
        <v>0</v>
      </c>
      <c r="AS279" s="28">
        <v>6733</v>
      </c>
      <c r="AT279" s="33">
        <v>3500</v>
      </c>
      <c r="AU279" s="52">
        <f t="shared" si="9"/>
        <v>2650</v>
      </c>
      <c r="AV279" s="28">
        <v>2020</v>
      </c>
      <c r="AW279" s="34">
        <v>6733</v>
      </c>
      <c r="AX279" s="28">
        <v>0</v>
      </c>
      <c r="AY279" s="28">
        <v>0</v>
      </c>
      <c r="AZ279" s="28">
        <v>2020</v>
      </c>
      <c r="BA279" s="28">
        <v>6733</v>
      </c>
    </row>
    <row r="280" spans="16:53" ht="13.5">
      <c r="P280" s="24" t="s">
        <v>773</v>
      </c>
      <c r="Q280" s="25" t="s">
        <v>78</v>
      </c>
      <c r="R280" s="25" t="s">
        <v>774</v>
      </c>
      <c r="S280" s="25" t="s">
        <v>45</v>
      </c>
      <c r="T280" s="26" t="s">
        <v>552</v>
      </c>
      <c r="U280" s="26" t="s">
        <v>35</v>
      </c>
      <c r="V280" s="27" t="s">
        <v>279</v>
      </c>
      <c r="W280" s="27">
        <v>4</v>
      </c>
      <c r="X280" s="28">
        <v>1769</v>
      </c>
      <c r="Y280" s="28">
        <v>11340</v>
      </c>
      <c r="Z280" s="28">
        <v>1666</v>
      </c>
      <c r="AA280" s="22">
        <f t="shared" si="8"/>
        <v>0.0001469135802469136</v>
      </c>
      <c r="AB280" s="29" t="s">
        <v>775</v>
      </c>
      <c r="AC280" s="28">
        <v>157</v>
      </c>
      <c r="AD280" s="30">
        <v>8.9</v>
      </c>
      <c r="AE280" s="28">
        <v>1666</v>
      </c>
      <c r="AF280" s="35">
        <v>100</v>
      </c>
      <c r="AG280" s="34">
        <v>485</v>
      </c>
      <c r="AH280" s="31">
        <v>291.12</v>
      </c>
      <c r="AI280" s="34">
        <v>415</v>
      </c>
      <c r="AJ280" s="36">
        <v>415</v>
      </c>
      <c r="AK280" s="34">
        <v>0</v>
      </c>
      <c r="AL280" s="32">
        <v>249.1</v>
      </c>
      <c r="AM280" s="32">
        <v>249.1</v>
      </c>
      <c r="AN280" s="32">
        <v>0</v>
      </c>
      <c r="AO280" s="30">
        <v>116.9</v>
      </c>
      <c r="AP280" s="30">
        <v>116.9</v>
      </c>
      <c r="AQ280" s="34">
        <v>235</v>
      </c>
      <c r="AR280" s="28">
        <v>0</v>
      </c>
      <c r="AS280" s="28">
        <v>235</v>
      </c>
      <c r="AT280" s="33">
        <v>3670</v>
      </c>
      <c r="AU280" s="52">
        <f t="shared" si="9"/>
        <v>5822</v>
      </c>
      <c r="AV280" s="28">
        <v>426</v>
      </c>
      <c r="AW280" s="34">
        <v>241</v>
      </c>
      <c r="AX280" s="28">
        <v>0</v>
      </c>
      <c r="AY280" s="28">
        <v>0</v>
      </c>
      <c r="AZ280" s="28">
        <v>426</v>
      </c>
      <c r="BA280" s="28">
        <v>241</v>
      </c>
    </row>
    <row r="281" spans="16:53" ht="13.5">
      <c r="P281" s="24" t="s">
        <v>776</v>
      </c>
      <c r="Q281" s="25" t="s">
        <v>78</v>
      </c>
      <c r="R281" s="25" t="s">
        <v>777</v>
      </c>
      <c r="S281" s="25" t="s">
        <v>45</v>
      </c>
      <c r="T281" s="26" t="s">
        <v>552</v>
      </c>
      <c r="U281" s="26" t="s">
        <v>35</v>
      </c>
      <c r="V281" s="27" t="s">
        <v>279</v>
      </c>
      <c r="W281" s="27">
        <v>4</v>
      </c>
      <c r="X281" s="28">
        <v>1918</v>
      </c>
      <c r="Y281" s="28">
        <v>10860</v>
      </c>
      <c r="Z281" s="28">
        <v>61831</v>
      </c>
      <c r="AA281" s="22">
        <f t="shared" si="8"/>
        <v>0.0056934622467771645</v>
      </c>
      <c r="AB281" s="29" t="s">
        <v>644</v>
      </c>
      <c r="AC281" s="28">
        <v>507</v>
      </c>
      <c r="AD281" s="30">
        <v>26.4</v>
      </c>
      <c r="AE281" s="28">
        <v>61831</v>
      </c>
      <c r="AF281" s="35">
        <v>100</v>
      </c>
      <c r="AG281" s="34">
        <v>7795</v>
      </c>
      <c r="AH281" s="31">
        <v>126.07</v>
      </c>
      <c r="AI281" s="34">
        <v>10914</v>
      </c>
      <c r="AJ281" s="36">
        <v>10701</v>
      </c>
      <c r="AK281" s="34">
        <v>213</v>
      </c>
      <c r="AL281" s="32">
        <v>176.51</v>
      </c>
      <c r="AM281" s="32">
        <v>173.07</v>
      </c>
      <c r="AN281" s="32">
        <v>3.44</v>
      </c>
      <c r="AO281" s="30">
        <v>71.4</v>
      </c>
      <c r="AP281" s="30">
        <v>72.8</v>
      </c>
      <c r="AQ281" s="34">
        <v>5579</v>
      </c>
      <c r="AR281" s="28">
        <v>111</v>
      </c>
      <c r="AS281" s="28">
        <v>5690</v>
      </c>
      <c r="AT281" s="33">
        <v>3570</v>
      </c>
      <c r="AU281" s="52">
        <f t="shared" si="9"/>
        <v>2521</v>
      </c>
      <c r="AV281" s="28">
        <v>10701</v>
      </c>
      <c r="AW281" s="34">
        <v>5579</v>
      </c>
      <c r="AX281" s="28">
        <v>213</v>
      </c>
      <c r="AY281" s="28">
        <v>111</v>
      </c>
      <c r="AZ281" s="28">
        <v>10914</v>
      </c>
      <c r="BA281" s="28">
        <v>5690</v>
      </c>
    </row>
    <row r="282" spans="16:53" ht="13.5">
      <c r="P282" s="24" t="s">
        <v>778</v>
      </c>
      <c r="Q282" s="25" t="s">
        <v>78</v>
      </c>
      <c r="R282" s="25" t="s">
        <v>779</v>
      </c>
      <c r="S282" s="25" t="s">
        <v>40</v>
      </c>
      <c r="T282" s="26" t="s">
        <v>552</v>
      </c>
      <c r="U282" s="26" t="s">
        <v>35</v>
      </c>
      <c r="V282" s="27" t="s">
        <v>279</v>
      </c>
      <c r="W282" s="27">
        <v>4</v>
      </c>
      <c r="X282" s="28">
        <v>1600</v>
      </c>
      <c r="Y282" s="28">
        <v>11732</v>
      </c>
      <c r="Z282" s="28">
        <v>29438</v>
      </c>
      <c r="AA282" s="22">
        <f t="shared" si="8"/>
        <v>0.0025092055915444935</v>
      </c>
      <c r="AB282" s="29" t="s">
        <v>644</v>
      </c>
      <c r="AC282" s="28">
        <v>383</v>
      </c>
      <c r="AD282" s="30">
        <v>23.9</v>
      </c>
      <c r="AE282" s="28">
        <v>29438</v>
      </c>
      <c r="AF282" s="35">
        <v>100</v>
      </c>
      <c r="AG282" s="34">
        <v>3567</v>
      </c>
      <c r="AH282" s="31">
        <v>121.17</v>
      </c>
      <c r="AI282" s="34">
        <v>5893</v>
      </c>
      <c r="AJ282" s="36">
        <v>5745</v>
      </c>
      <c r="AK282" s="34">
        <v>148</v>
      </c>
      <c r="AL282" s="32">
        <v>200.18</v>
      </c>
      <c r="AM282" s="32">
        <v>195.16</v>
      </c>
      <c r="AN282" s="32">
        <v>5.03</v>
      </c>
      <c r="AO282" s="30">
        <v>60.5</v>
      </c>
      <c r="AP282" s="30">
        <v>62.1</v>
      </c>
      <c r="AQ282" s="34">
        <v>3591</v>
      </c>
      <c r="AR282" s="28">
        <v>93</v>
      </c>
      <c r="AS282" s="28">
        <v>3683</v>
      </c>
      <c r="AT282" s="33">
        <v>2625</v>
      </c>
      <c r="AU282" s="52">
        <f t="shared" si="9"/>
        <v>2423</v>
      </c>
      <c r="AV282" s="28">
        <v>5745</v>
      </c>
      <c r="AW282" s="34">
        <v>3591</v>
      </c>
      <c r="AX282" s="28">
        <v>148</v>
      </c>
      <c r="AY282" s="28">
        <v>93</v>
      </c>
      <c r="AZ282" s="28">
        <v>5893</v>
      </c>
      <c r="BA282" s="28">
        <v>3683</v>
      </c>
    </row>
    <row r="283" spans="16:53" ht="13.5">
      <c r="P283" s="24" t="s">
        <v>780</v>
      </c>
      <c r="Q283" s="25" t="s">
        <v>78</v>
      </c>
      <c r="R283" s="25" t="s">
        <v>781</v>
      </c>
      <c r="S283" s="25" t="s">
        <v>45</v>
      </c>
      <c r="T283" s="26" t="s">
        <v>552</v>
      </c>
      <c r="U283" s="26" t="s">
        <v>35</v>
      </c>
      <c r="V283" s="27" t="s">
        <v>279</v>
      </c>
      <c r="W283" s="27">
        <v>4</v>
      </c>
      <c r="X283" s="28">
        <v>139</v>
      </c>
      <c r="Y283" s="28">
        <v>1</v>
      </c>
      <c r="Z283" s="28">
        <v>2322</v>
      </c>
      <c r="AA283" s="22">
        <f t="shared" si="8"/>
        <v>2.322</v>
      </c>
      <c r="AB283" s="29" t="s">
        <v>782</v>
      </c>
      <c r="AC283" s="28">
        <v>129</v>
      </c>
      <c r="AD283" s="30">
        <v>92.8</v>
      </c>
      <c r="AE283" s="28">
        <v>2322</v>
      </c>
      <c r="AF283" s="35">
        <v>100</v>
      </c>
      <c r="AG283" s="34">
        <v>475</v>
      </c>
      <c r="AH283" s="31">
        <v>204.57</v>
      </c>
      <c r="AI283" s="34">
        <v>297</v>
      </c>
      <c r="AJ283" s="36">
        <v>297</v>
      </c>
      <c r="AK283" s="34">
        <v>0</v>
      </c>
      <c r="AL283" s="32">
        <v>127.91</v>
      </c>
      <c r="AM283" s="32">
        <v>127.91</v>
      </c>
      <c r="AN283" s="32">
        <v>0</v>
      </c>
      <c r="AO283" s="30">
        <v>159.9</v>
      </c>
      <c r="AP283" s="30">
        <v>159.9</v>
      </c>
      <c r="AQ283" s="34">
        <v>2137</v>
      </c>
      <c r="AR283" s="28">
        <v>0</v>
      </c>
      <c r="AS283" s="28">
        <v>2137</v>
      </c>
      <c r="AT283" s="33">
        <v>3150</v>
      </c>
      <c r="AU283" s="52">
        <f t="shared" si="9"/>
        <v>4091</v>
      </c>
      <c r="AV283" s="28">
        <v>1134</v>
      </c>
      <c r="AW283" s="34">
        <v>8158</v>
      </c>
      <c r="AX283" s="28">
        <v>0</v>
      </c>
      <c r="AY283" s="28">
        <v>0</v>
      </c>
      <c r="AZ283" s="28">
        <v>1134</v>
      </c>
      <c r="BA283" s="28">
        <v>8158</v>
      </c>
    </row>
    <row r="284" spans="16:53" ht="13.5">
      <c r="P284" s="24" t="s">
        <v>783</v>
      </c>
      <c r="Q284" s="25" t="s">
        <v>78</v>
      </c>
      <c r="R284" s="25" t="s">
        <v>784</v>
      </c>
      <c r="S284" s="25" t="s">
        <v>45</v>
      </c>
      <c r="T284" s="26" t="s">
        <v>552</v>
      </c>
      <c r="U284" s="26" t="s">
        <v>35</v>
      </c>
      <c r="V284" s="27" t="s">
        <v>279</v>
      </c>
      <c r="W284" s="27">
        <v>4</v>
      </c>
      <c r="X284" s="28">
        <v>93</v>
      </c>
      <c r="Y284" s="28">
        <v>7</v>
      </c>
      <c r="Z284" s="28">
        <v>2121</v>
      </c>
      <c r="AA284" s="22">
        <f t="shared" si="8"/>
        <v>0.303</v>
      </c>
      <c r="AB284" s="29" t="s">
        <v>772</v>
      </c>
      <c r="AC284" s="28">
        <v>55</v>
      </c>
      <c r="AD284" s="30">
        <v>59.1</v>
      </c>
      <c r="AE284" s="28">
        <v>2121</v>
      </c>
      <c r="AF284" s="35">
        <v>100</v>
      </c>
      <c r="AG284" s="34">
        <v>354</v>
      </c>
      <c r="AH284" s="31">
        <v>166.9</v>
      </c>
      <c r="AI284" s="34">
        <v>398</v>
      </c>
      <c r="AJ284" s="36">
        <v>398</v>
      </c>
      <c r="AK284" s="34">
        <v>0</v>
      </c>
      <c r="AL284" s="32">
        <v>187.65</v>
      </c>
      <c r="AM284" s="32">
        <v>187.65</v>
      </c>
      <c r="AN284" s="32">
        <v>0</v>
      </c>
      <c r="AO284" s="30">
        <v>88.9</v>
      </c>
      <c r="AP284" s="30">
        <v>88.9</v>
      </c>
      <c r="AQ284" s="34">
        <v>4280</v>
      </c>
      <c r="AR284" s="28">
        <v>0</v>
      </c>
      <c r="AS284" s="28">
        <v>4280</v>
      </c>
      <c r="AT284" s="33">
        <v>3990</v>
      </c>
      <c r="AU284" s="52">
        <f t="shared" si="9"/>
        <v>3338</v>
      </c>
      <c r="AV284" s="28">
        <v>6938</v>
      </c>
      <c r="AW284" s="34">
        <v>74602</v>
      </c>
      <c r="AX284" s="28">
        <v>0</v>
      </c>
      <c r="AY284" s="28">
        <v>0</v>
      </c>
      <c r="AZ284" s="28">
        <v>6938</v>
      </c>
      <c r="BA284" s="28">
        <v>74602</v>
      </c>
    </row>
    <row r="285" spans="16:53" ht="13.5">
      <c r="P285" s="24" t="s">
        <v>785</v>
      </c>
      <c r="Q285" s="25" t="s">
        <v>78</v>
      </c>
      <c r="R285" s="25" t="s">
        <v>786</v>
      </c>
      <c r="S285" s="25" t="s">
        <v>45</v>
      </c>
      <c r="T285" s="26" t="s">
        <v>552</v>
      </c>
      <c r="U285" s="26" t="s">
        <v>35</v>
      </c>
      <c r="V285" s="27" t="s">
        <v>279</v>
      </c>
      <c r="W285" s="27">
        <v>4</v>
      </c>
      <c r="X285" s="28">
        <v>397</v>
      </c>
      <c r="Y285" s="28">
        <v>7</v>
      </c>
      <c r="Z285" s="28">
        <v>142</v>
      </c>
      <c r="AA285" s="22">
        <f t="shared" si="8"/>
        <v>0.020285714285714285</v>
      </c>
      <c r="AB285" s="29" t="s">
        <v>787</v>
      </c>
      <c r="AC285" s="28">
        <v>180</v>
      </c>
      <c r="AD285" s="30">
        <v>45.3</v>
      </c>
      <c r="AE285" s="28">
        <v>142</v>
      </c>
      <c r="AF285" s="35">
        <v>100</v>
      </c>
      <c r="AG285" s="34">
        <v>2505</v>
      </c>
      <c r="AH285" s="31">
        <v>17640.85</v>
      </c>
      <c r="AI285" s="34">
        <v>4875</v>
      </c>
      <c r="AJ285" s="36">
        <v>4716</v>
      </c>
      <c r="AK285" s="34">
        <v>159</v>
      </c>
      <c r="AL285" s="32">
        <v>34330.99</v>
      </c>
      <c r="AM285" s="32">
        <v>33211.27</v>
      </c>
      <c r="AN285" s="32">
        <v>1119.72</v>
      </c>
      <c r="AO285" s="30">
        <v>51.4</v>
      </c>
      <c r="AP285" s="30">
        <v>53.1</v>
      </c>
      <c r="AQ285" s="34">
        <v>11879</v>
      </c>
      <c r="AR285" s="28">
        <v>401</v>
      </c>
      <c r="AS285" s="28">
        <v>12280</v>
      </c>
      <c r="AT285" s="33">
        <v>4100</v>
      </c>
      <c r="AU285" s="52">
        <f t="shared" si="9"/>
        <v>352817</v>
      </c>
      <c r="AV285" s="28">
        <v>4716</v>
      </c>
      <c r="AW285" s="34">
        <v>11879</v>
      </c>
      <c r="AX285" s="28">
        <v>159</v>
      </c>
      <c r="AY285" s="28">
        <v>401</v>
      </c>
      <c r="AZ285" s="28">
        <v>4875</v>
      </c>
      <c r="BA285" s="28">
        <v>12280</v>
      </c>
    </row>
    <row r="286" spans="16:53" ht="13.5">
      <c r="P286" s="24" t="s">
        <v>788</v>
      </c>
      <c r="Q286" s="25" t="s">
        <v>78</v>
      </c>
      <c r="R286" s="25" t="s">
        <v>789</v>
      </c>
      <c r="S286" s="25" t="s">
        <v>45</v>
      </c>
      <c r="T286" s="26" t="s">
        <v>552</v>
      </c>
      <c r="U286" s="26" t="s">
        <v>35</v>
      </c>
      <c r="V286" s="27" t="s">
        <v>279</v>
      </c>
      <c r="W286" s="27">
        <v>4</v>
      </c>
      <c r="X286" s="28">
        <v>30</v>
      </c>
      <c r="Y286" s="28">
        <v>25</v>
      </c>
      <c r="Z286" s="28">
        <v>286</v>
      </c>
      <c r="AA286" s="22">
        <f t="shared" si="8"/>
        <v>0.011439999999999999</v>
      </c>
      <c r="AB286" s="29" t="s">
        <v>790</v>
      </c>
      <c r="AC286" s="28">
        <v>30</v>
      </c>
      <c r="AD286" s="30">
        <v>100</v>
      </c>
      <c r="AE286" s="28">
        <v>286</v>
      </c>
      <c r="AF286" s="35">
        <v>100</v>
      </c>
      <c r="AG286" s="34">
        <v>56</v>
      </c>
      <c r="AH286" s="31">
        <v>195.8</v>
      </c>
      <c r="AI286" s="34">
        <v>245</v>
      </c>
      <c r="AJ286" s="36">
        <v>245</v>
      </c>
      <c r="AK286" s="34">
        <v>0</v>
      </c>
      <c r="AL286" s="32">
        <v>856.64</v>
      </c>
      <c r="AM286" s="32">
        <v>856.64</v>
      </c>
      <c r="AN286" s="32">
        <v>0</v>
      </c>
      <c r="AO286" s="30">
        <v>22.9</v>
      </c>
      <c r="AP286" s="30">
        <v>22.9</v>
      </c>
      <c r="AQ286" s="34">
        <v>8167</v>
      </c>
      <c r="AR286" s="28">
        <v>0</v>
      </c>
      <c r="AS286" s="28">
        <v>8167</v>
      </c>
      <c r="AT286" s="33">
        <v>4120</v>
      </c>
      <c r="AU286" s="52">
        <f t="shared" si="9"/>
        <v>3916</v>
      </c>
      <c r="AV286" s="28">
        <v>245</v>
      </c>
      <c r="AW286" s="34">
        <v>8167</v>
      </c>
      <c r="AX286" s="28">
        <v>0</v>
      </c>
      <c r="AY286" s="28">
        <v>0</v>
      </c>
      <c r="AZ286" s="28">
        <v>245</v>
      </c>
      <c r="BA286" s="28">
        <v>8167</v>
      </c>
    </row>
    <row r="287" spans="16:53" ht="13.5">
      <c r="P287" s="24" t="s">
        <v>791</v>
      </c>
      <c r="Q287" s="25" t="s">
        <v>132</v>
      </c>
      <c r="R287" s="25" t="s">
        <v>792</v>
      </c>
      <c r="S287" s="25" t="s">
        <v>45</v>
      </c>
      <c r="T287" s="26" t="s">
        <v>552</v>
      </c>
      <c r="U287" s="26" t="s">
        <v>35</v>
      </c>
      <c r="V287" s="27" t="s">
        <v>279</v>
      </c>
      <c r="W287" s="27">
        <v>4</v>
      </c>
      <c r="X287" s="28">
        <v>183</v>
      </c>
      <c r="Y287" s="28">
        <v>141</v>
      </c>
      <c r="Z287" s="28">
        <v>15912</v>
      </c>
      <c r="AA287" s="22">
        <f t="shared" si="8"/>
        <v>0.11285106382978724</v>
      </c>
      <c r="AB287" s="29" t="s">
        <v>793</v>
      </c>
      <c r="AC287" s="28">
        <v>183</v>
      </c>
      <c r="AD287" s="30">
        <v>100</v>
      </c>
      <c r="AE287" s="28">
        <v>15912</v>
      </c>
      <c r="AF287" s="35">
        <v>100</v>
      </c>
      <c r="AG287" s="34">
        <v>2039</v>
      </c>
      <c r="AH287" s="31">
        <v>128.14</v>
      </c>
      <c r="AI287" s="34">
        <v>1287</v>
      </c>
      <c r="AJ287" s="36">
        <v>1287</v>
      </c>
      <c r="AK287" s="34">
        <v>0</v>
      </c>
      <c r="AL287" s="32">
        <v>80.88</v>
      </c>
      <c r="AM287" s="32">
        <v>80.88</v>
      </c>
      <c r="AN287" s="32">
        <v>0</v>
      </c>
      <c r="AO287" s="30">
        <v>158.4</v>
      </c>
      <c r="AP287" s="30">
        <v>158.4</v>
      </c>
      <c r="AQ287" s="34">
        <v>7033</v>
      </c>
      <c r="AR287" s="28">
        <v>0</v>
      </c>
      <c r="AS287" s="28">
        <v>7033</v>
      </c>
      <c r="AT287" s="33">
        <v>4800</v>
      </c>
      <c r="AU287" s="52">
        <f t="shared" si="9"/>
        <v>2563</v>
      </c>
      <c r="AV287" s="28">
        <v>1472</v>
      </c>
      <c r="AW287" s="34">
        <v>8044</v>
      </c>
      <c r="AX287" s="28">
        <v>199</v>
      </c>
      <c r="AY287" s="28">
        <v>1087</v>
      </c>
      <c r="AZ287" s="28">
        <v>1671</v>
      </c>
      <c r="BA287" s="28">
        <v>9131</v>
      </c>
    </row>
    <row r="288" spans="16:53" ht="13.5">
      <c r="P288" s="24" t="s">
        <v>794</v>
      </c>
      <c r="Q288" s="25" t="s">
        <v>219</v>
      </c>
      <c r="R288" s="25" t="s">
        <v>795</v>
      </c>
      <c r="S288" s="25" t="s">
        <v>45</v>
      </c>
      <c r="T288" s="26" t="s">
        <v>552</v>
      </c>
      <c r="U288" s="26" t="s">
        <v>35</v>
      </c>
      <c r="V288" s="27" t="s">
        <v>279</v>
      </c>
      <c r="W288" s="27">
        <v>4</v>
      </c>
      <c r="X288" s="28">
        <v>3300</v>
      </c>
      <c r="Y288" s="28">
        <v>3252</v>
      </c>
      <c r="Z288" s="28">
        <v>390003</v>
      </c>
      <c r="AA288" s="22">
        <f t="shared" si="8"/>
        <v>0.11992712177121771</v>
      </c>
      <c r="AB288" s="29" t="s">
        <v>796</v>
      </c>
      <c r="AC288" s="28">
        <v>3300</v>
      </c>
      <c r="AD288" s="30">
        <v>100</v>
      </c>
      <c r="AE288" s="28">
        <v>390003</v>
      </c>
      <c r="AF288" s="35">
        <v>100</v>
      </c>
      <c r="AG288" s="34">
        <v>47657</v>
      </c>
      <c r="AH288" s="31">
        <v>122.2</v>
      </c>
      <c r="AI288" s="34">
        <v>61526</v>
      </c>
      <c r="AJ288" s="36">
        <v>59217</v>
      </c>
      <c r="AK288" s="34">
        <v>2309</v>
      </c>
      <c r="AL288" s="32">
        <v>157.76</v>
      </c>
      <c r="AM288" s="32">
        <v>151.84</v>
      </c>
      <c r="AN288" s="32">
        <v>5.92</v>
      </c>
      <c r="AO288" s="30">
        <v>77.5</v>
      </c>
      <c r="AP288" s="30">
        <v>80.5</v>
      </c>
      <c r="AQ288" s="34">
        <v>17945</v>
      </c>
      <c r="AR288" s="28">
        <v>700</v>
      </c>
      <c r="AS288" s="28">
        <v>18644</v>
      </c>
      <c r="AT288" s="33">
        <v>3780</v>
      </c>
      <c r="AU288" s="52">
        <f t="shared" si="9"/>
        <v>2444</v>
      </c>
      <c r="AV288" s="28">
        <v>59217</v>
      </c>
      <c r="AW288" s="34">
        <v>17945</v>
      </c>
      <c r="AX288" s="28">
        <v>2309</v>
      </c>
      <c r="AY288" s="28">
        <v>700</v>
      </c>
      <c r="AZ288" s="28">
        <v>61526</v>
      </c>
      <c r="BA288" s="28">
        <v>18644</v>
      </c>
    </row>
    <row r="289" spans="16:53" ht="13.5">
      <c r="P289" s="24" t="s">
        <v>797</v>
      </c>
      <c r="Q289" s="25" t="s">
        <v>219</v>
      </c>
      <c r="R289" s="25" t="s">
        <v>679</v>
      </c>
      <c r="S289" s="25" t="s">
        <v>45</v>
      </c>
      <c r="T289" s="26" t="s">
        <v>552</v>
      </c>
      <c r="U289" s="26" t="s">
        <v>35</v>
      </c>
      <c r="V289" s="27" t="s">
        <v>279</v>
      </c>
      <c r="W289" s="27">
        <v>4</v>
      </c>
      <c r="X289" s="28">
        <v>413</v>
      </c>
      <c r="Y289" s="28">
        <v>96</v>
      </c>
      <c r="Z289" s="28">
        <v>30295</v>
      </c>
      <c r="AA289" s="22">
        <f t="shared" si="8"/>
        <v>0.3155729166666667</v>
      </c>
      <c r="AB289" s="29" t="s">
        <v>798</v>
      </c>
      <c r="AC289" s="28">
        <v>413</v>
      </c>
      <c r="AD289" s="30">
        <v>100</v>
      </c>
      <c r="AE289" s="28">
        <v>30295</v>
      </c>
      <c r="AF289" s="35">
        <v>100</v>
      </c>
      <c r="AG289" s="34">
        <v>9098</v>
      </c>
      <c r="AH289" s="31">
        <v>300.31</v>
      </c>
      <c r="AI289" s="34">
        <v>24081</v>
      </c>
      <c r="AJ289" s="36">
        <v>23822</v>
      </c>
      <c r="AK289" s="34">
        <v>259</v>
      </c>
      <c r="AL289" s="32">
        <v>794.88</v>
      </c>
      <c r="AM289" s="32">
        <v>786.33</v>
      </c>
      <c r="AN289" s="32">
        <v>8.55</v>
      </c>
      <c r="AO289" s="30">
        <v>37.8</v>
      </c>
      <c r="AP289" s="30">
        <v>38.2</v>
      </c>
      <c r="AQ289" s="34">
        <v>57680</v>
      </c>
      <c r="AR289" s="28">
        <v>627</v>
      </c>
      <c r="AS289" s="28">
        <v>58308</v>
      </c>
      <c r="AT289" s="33">
        <v>4095</v>
      </c>
      <c r="AU289" s="52">
        <f t="shared" si="9"/>
        <v>6006</v>
      </c>
      <c r="AV289" s="28">
        <v>23822</v>
      </c>
      <c r="AW289" s="34">
        <v>57680</v>
      </c>
      <c r="AX289" s="28">
        <v>259</v>
      </c>
      <c r="AY289" s="28">
        <v>627</v>
      </c>
      <c r="AZ289" s="28">
        <v>24081</v>
      </c>
      <c r="BA289" s="28">
        <v>58308</v>
      </c>
    </row>
    <row r="290" spans="16:53" ht="13.5">
      <c r="P290" s="24" t="s">
        <v>799</v>
      </c>
      <c r="Q290" s="25" t="s">
        <v>219</v>
      </c>
      <c r="R290" s="25" t="s">
        <v>800</v>
      </c>
      <c r="S290" s="25" t="s">
        <v>45</v>
      </c>
      <c r="T290" s="26" t="s">
        <v>552</v>
      </c>
      <c r="U290" s="26" t="s">
        <v>35</v>
      </c>
      <c r="V290" s="27" t="s">
        <v>279</v>
      </c>
      <c r="W290" s="27">
        <v>4</v>
      </c>
      <c r="X290" s="28">
        <v>219</v>
      </c>
      <c r="Y290" s="28">
        <v>44</v>
      </c>
      <c r="Z290" s="28">
        <v>16308</v>
      </c>
      <c r="AA290" s="22">
        <f t="shared" si="8"/>
        <v>0.37063636363636365</v>
      </c>
      <c r="AB290" s="29" t="s">
        <v>130</v>
      </c>
      <c r="AC290" s="28">
        <v>219</v>
      </c>
      <c r="AD290" s="30">
        <v>100</v>
      </c>
      <c r="AE290" s="28">
        <v>16308</v>
      </c>
      <c r="AF290" s="35">
        <v>100</v>
      </c>
      <c r="AG290" s="34">
        <v>3414</v>
      </c>
      <c r="AH290" s="31">
        <v>209.35</v>
      </c>
      <c r="AI290" s="34">
        <v>2868</v>
      </c>
      <c r="AJ290" s="36">
        <v>2771</v>
      </c>
      <c r="AK290" s="34">
        <v>97</v>
      </c>
      <c r="AL290" s="32">
        <v>175.86</v>
      </c>
      <c r="AM290" s="32">
        <v>169.92</v>
      </c>
      <c r="AN290" s="32">
        <v>5.95</v>
      </c>
      <c r="AO290" s="30">
        <v>119</v>
      </c>
      <c r="AP290" s="30">
        <v>123.2</v>
      </c>
      <c r="AQ290" s="34">
        <v>12653</v>
      </c>
      <c r="AR290" s="28">
        <v>443</v>
      </c>
      <c r="AS290" s="28">
        <v>13096</v>
      </c>
      <c r="AT290" s="33">
        <v>5100</v>
      </c>
      <c r="AU290" s="52">
        <f t="shared" si="9"/>
        <v>4187</v>
      </c>
      <c r="AV290" s="28">
        <v>2828</v>
      </c>
      <c r="AW290" s="34">
        <v>12913</v>
      </c>
      <c r="AX290" s="28">
        <v>97</v>
      </c>
      <c r="AY290" s="28">
        <v>443</v>
      </c>
      <c r="AZ290" s="28">
        <v>2925</v>
      </c>
      <c r="BA290" s="28">
        <v>13356</v>
      </c>
    </row>
    <row r="291" spans="16:53" ht="13.5">
      <c r="P291" s="24" t="s">
        <v>801</v>
      </c>
      <c r="Q291" s="25" t="s">
        <v>219</v>
      </c>
      <c r="R291" s="25" t="s">
        <v>802</v>
      </c>
      <c r="S291" s="25" t="s">
        <v>45</v>
      </c>
      <c r="T291" s="26" t="s">
        <v>552</v>
      </c>
      <c r="U291" s="26" t="s">
        <v>35</v>
      </c>
      <c r="V291" s="27" t="s">
        <v>279</v>
      </c>
      <c r="W291" s="27">
        <v>4</v>
      </c>
      <c r="X291" s="28">
        <v>267</v>
      </c>
      <c r="Y291" s="28">
        <v>28</v>
      </c>
      <c r="Z291" s="28">
        <v>34383</v>
      </c>
      <c r="AA291" s="22">
        <f t="shared" si="8"/>
        <v>1.2279642857142858</v>
      </c>
      <c r="AB291" s="29" t="s">
        <v>803</v>
      </c>
      <c r="AC291" s="28">
        <v>267</v>
      </c>
      <c r="AD291" s="30">
        <v>100</v>
      </c>
      <c r="AE291" s="28">
        <v>34383</v>
      </c>
      <c r="AF291" s="35">
        <v>100</v>
      </c>
      <c r="AG291" s="34">
        <v>3380</v>
      </c>
      <c r="AH291" s="31">
        <v>98.3</v>
      </c>
      <c r="AI291" s="34">
        <v>4935</v>
      </c>
      <c r="AJ291" s="36">
        <v>4786</v>
      </c>
      <c r="AK291" s="34">
        <v>149</v>
      </c>
      <c r="AL291" s="32">
        <v>143.53</v>
      </c>
      <c r="AM291" s="32">
        <v>139.2</v>
      </c>
      <c r="AN291" s="32">
        <v>4.33</v>
      </c>
      <c r="AO291" s="30">
        <v>68.5</v>
      </c>
      <c r="AP291" s="30">
        <v>70.6</v>
      </c>
      <c r="AQ291" s="34">
        <v>17925</v>
      </c>
      <c r="AR291" s="28">
        <v>558</v>
      </c>
      <c r="AS291" s="28">
        <v>18483</v>
      </c>
      <c r="AT291" s="33">
        <v>5145</v>
      </c>
      <c r="AU291" s="52">
        <f t="shared" si="9"/>
        <v>1966</v>
      </c>
      <c r="AV291" s="28">
        <v>4786</v>
      </c>
      <c r="AW291" s="34">
        <v>17925</v>
      </c>
      <c r="AX291" s="28">
        <v>149</v>
      </c>
      <c r="AY291" s="28">
        <v>558</v>
      </c>
      <c r="AZ291" s="28">
        <v>4935</v>
      </c>
      <c r="BA291" s="28">
        <v>18483</v>
      </c>
    </row>
    <row r="292" spans="16:53" ht="13.5">
      <c r="P292" s="24" t="s">
        <v>804</v>
      </c>
      <c r="Q292" s="25" t="s">
        <v>805</v>
      </c>
      <c r="R292" s="25" t="s">
        <v>806</v>
      </c>
      <c r="S292" s="25" t="s">
        <v>45</v>
      </c>
      <c r="T292" s="26" t="s">
        <v>552</v>
      </c>
      <c r="U292" s="26" t="s">
        <v>35</v>
      </c>
      <c r="V292" s="27" t="s">
        <v>279</v>
      </c>
      <c r="W292" s="27">
        <v>4</v>
      </c>
      <c r="X292" s="28">
        <v>489</v>
      </c>
      <c r="Y292" s="28">
        <v>3263</v>
      </c>
      <c r="Z292" s="28">
        <v>28250</v>
      </c>
      <c r="AA292" s="22">
        <f t="shared" si="8"/>
        <v>0.00865767698437021</v>
      </c>
      <c r="AB292" s="29" t="s">
        <v>807</v>
      </c>
      <c r="AC292" s="28">
        <v>388</v>
      </c>
      <c r="AD292" s="30">
        <v>79.3</v>
      </c>
      <c r="AE292" s="28">
        <v>28250</v>
      </c>
      <c r="AF292" s="35">
        <v>100</v>
      </c>
      <c r="AG292" s="34">
        <v>3854</v>
      </c>
      <c r="AH292" s="31">
        <v>136.42</v>
      </c>
      <c r="AI292" s="34">
        <v>18465</v>
      </c>
      <c r="AJ292" s="36">
        <v>17093</v>
      </c>
      <c r="AK292" s="34">
        <v>1372</v>
      </c>
      <c r="AL292" s="32">
        <v>653.63</v>
      </c>
      <c r="AM292" s="32">
        <v>605.06</v>
      </c>
      <c r="AN292" s="32">
        <v>48.57</v>
      </c>
      <c r="AO292" s="30">
        <v>20.9</v>
      </c>
      <c r="AP292" s="30">
        <v>22.5</v>
      </c>
      <c r="AQ292" s="34">
        <v>34955</v>
      </c>
      <c r="AR292" s="28">
        <v>2806</v>
      </c>
      <c r="AS292" s="28">
        <v>37761</v>
      </c>
      <c r="AT292" s="33">
        <v>2730</v>
      </c>
      <c r="AU292" s="52">
        <f t="shared" si="9"/>
        <v>2728</v>
      </c>
      <c r="AV292" s="28">
        <v>17093</v>
      </c>
      <c r="AW292" s="34">
        <v>34955</v>
      </c>
      <c r="AX292" s="28">
        <v>1372</v>
      </c>
      <c r="AY292" s="28">
        <v>2806</v>
      </c>
      <c r="AZ292" s="28">
        <v>18465</v>
      </c>
      <c r="BA292" s="28">
        <v>37761</v>
      </c>
    </row>
    <row r="293" spans="16:53" ht="13.5">
      <c r="P293" s="24" t="s">
        <v>808</v>
      </c>
      <c r="Q293" s="25" t="s">
        <v>805</v>
      </c>
      <c r="R293" s="25" t="s">
        <v>809</v>
      </c>
      <c r="S293" s="25" t="s">
        <v>40</v>
      </c>
      <c r="T293" s="26" t="s">
        <v>552</v>
      </c>
      <c r="U293" s="26" t="s">
        <v>35</v>
      </c>
      <c r="V293" s="27" t="s">
        <v>279</v>
      </c>
      <c r="W293" s="27">
        <v>4</v>
      </c>
      <c r="X293" s="28">
        <v>364</v>
      </c>
      <c r="Y293" s="28">
        <v>18</v>
      </c>
      <c r="Z293" s="28">
        <v>25623</v>
      </c>
      <c r="AA293" s="22">
        <f t="shared" si="8"/>
        <v>1.4235</v>
      </c>
      <c r="AB293" s="29" t="s">
        <v>120</v>
      </c>
      <c r="AC293" s="28">
        <v>150</v>
      </c>
      <c r="AD293" s="30">
        <v>41.2</v>
      </c>
      <c r="AE293" s="28">
        <v>25623</v>
      </c>
      <c r="AF293" s="35">
        <v>100</v>
      </c>
      <c r="AG293" s="34">
        <v>1788</v>
      </c>
      <c r="AH293" s="31">
        <v>69.78</v>
      </c>
      <c r="AI293" s="34">
        <v>3743</v>
      </c>
      <c r="AJ293" s="36">
        <v>2353</v>
      </c>
      <c r="AK293" s="34">
        <v>1390</v>
      </c>
      <c r="AL293" s="32">
        <v>146.08</v>
      </c>
      <c r="AM293" s="32">
        <v>91.83</v>
      </c>
      <c r="AN293" s="32">
        <v>54.25</v>
      </c>
      <c r="AO293" s="30">
        <v>47.8</v>
      </c>
      <c r="AP293" s="30">
        <v>76</v>
      </c>
      <c r="AQ293" s="34">
        <v>6464</v>
      </c>
      <c r="AR293" s="28">
        <v>3819</v>
      </c>
      <c r="AS293" s="28">
        <v>10283</v>
      </c>
      <c r="AT293" s="33">
        <v>3150</v>
      </c>
      <c r="AU293" s="52">
        <f t="shared" si="9"/>
        <v>1396</v>
      </c>
      <c r="AV293" s="28">
        <v>2353</v>
      </c>
      <c r="AW293" s="34">
        <v>6464</v>
      </c>
      <c r="AX293" s="28">
        <v>1390</v>
      </c>
      <c r="AY293" s="28">
        <v>3819</v>
      </c>
      <c r="AZ293" s="28">
        <v>3743</v>
      </c>
      <c r="BA293" s="28">
        <v>10283</v>
      </c>
    </row>
    <row r="294" spans="16:53" ht="13.5">
      <c r="P294" s="24" t="s">
        <v>810</v>
      </c>
      <c r="Q294" s="25" t="s">
        <v>507</v>
      </c>
      <c r="R294" s="25" t="s">
        <v>811</v>
      </c>
      <c r="S294" s="25" t="s">
        <v>45</v>
      </c>
      <c r="T294" s="26" t="s">
        <v>552</v>
      </c>
      <c r="U294" s="26" t="s">
        <v>35</v>
      </c>
      <c r="V294" s="27" t="s">
        <v>279</v>
      </c>
      <c r="W294" s="27">
        <v>4</v>
      </c>
      <c r="X294" s="28">
        <v>49</v>
      </c>
      <c r="Y294" s="28">
        <v>491</v>
      </c>
      <c r="Z294" s="28">
        <v>5475</v>
      </c>
      <c r="AA294" s="22">
        <f t="shared" si="8"/>
        <v>0.01115071283095723</v>
      </c>
      <c r="AB294" s="29" t="s">
        <v>812</v>
      </c>
      <c r="AC294" s="28">
        <v>49</v>
      </c>
      <c r="AD294" s="30">
        <v>100</v>
      </c>
      <c r="AE294" s="28">
        <v>5475</v>
      </c>
      <c r="AF294" s="35">
        <v>100</v>
      </c>
      <c r="AG294" s="34">
        <v>113</v>
      </c>
      <c r="AH294" s="31">
        <v>20.64</v>
      </c>
      <c r="AI294" s="34">
        <v>69</v>
      </c>
      <c r="AJ294" s="36">
        <v>69</v>
      </c>
      <c r="AK294" s="34">
        <v>0</v>
      </c>
      <c r="AL294" s="32">
        <v>12.6</v>
      </c>
      <c r="AM294" s="32">
        <v>12.6</v>
      </c>
      <c r="AN294" s="32">
        <v>0</v>
      </c>
      <c r="AO294" s="30">
        <v>163.8</v>
      </c>
      <c r="AP294" s="30">
        <v>163.8</v>
      </c>
      <c r="AQ294" s="34">
        <v>1408</v>
      </c>
      <c r="AR294" s="28">
        <v>0</v>
      </c>
      <c r="AS294" s="28">
        <v>1408</v>
      </c>
      <c r="AT294" s="33">
        <v>3570</v>
      </c>
      <c r="AU294" s="52">
        <f t="shared" si="9"/>
        <v>413</v>
      </c>
      <c r="AV294" s="28">
        <v>69</v>
      </c>
      <c r="AW294" s="34">
        <v>1408</v>
      </c>
      <c r="AX294" s="28">
        <v>0</v>
      </c>
      <c r="AY294" s="28">
        <v>0</v>
      </c>
      <c r="AZ294" s="28">
        <v>69</v>
      </c>
      <c r="BA294" s="28">
        <v>1408</v>
      </c>
    </row>
    <row r="295" spans="16:53" ht="13.5">
      <c r="P295" s="24" t="s">
        <v>813</v>
      </c>
      <c r="Q295" s="25" t="s">
        <v>516</v>
      </c>
      <c r="R295" s="25" t="s">
        <v>814</v>
      </c>
      <c r="S295" s="25" t="s">
        <v>45</v>
      </c>
      <c r="T295" s="26" t="s">
        <v>552</v>
      </c>
      <c r="U295" s="26" t="s">
        <v>35</v>
      </c>
      <c r="V295" s="27" t="s">
        <v>279</v>
      </c>
      <c r="W295" s="27">
        <v>4</v>
      </c>
      <c r="X295" s="28">
        <v>595</v>
      </c>
      <c r="Y295" s="28">
        <v>9187</v>
      </c>
      <c r="Z295" s="28">
        <v>92199</v>
      </c>
      <c r="AA295" s="22">
        <f t="shared" si="8"/>
        <v>0.010035811472733209</v>
      </c>
      <c r="AB295" s="29" t="s">
        <v>815</v>
      </c>
      <c r="AC295" s="28">
        <v>595</v>
      </c>
      <c r="AD295" s="30">
        <v>100</v>
      </c>
      <c r="AE295" s="28">
        <v>92199</v>
      </c>
      <c r="AF295" s="35">
        <v>100</v>
      </c>
      <c r="AG295" s="34">
        <v>5188</v>
      </c>
      <c r="AH295" s="31">
        <v>56.27</v>
      </c>
      <c r="AI295" s="34">
        <v>20164</v>
      </c>
      <c r="AJ295" s="36">
        <v>19205</v>
      </c>
      <c r="AK295" s="34">
        <v>959</v>
      </c>
      <c r="AL295" s="32">
        <v>218.7</v>
      </c>
      <c r="AM295" s="32">
        <v>208.3</v>
      </c>
      <c r="AN295" s="32">
        <v>10.4</v>
      </c>
      <c r="AO295" s="30">
        <v>25.7</v>
      </c>
      <c r="AP295" s="30">
        <v>27</v>
      </c>
      <c r="AQ295" s="34">
        <v>32277</v>
      </c>
      <c r="AR295" s="28">
        <v>1612</v>
      </c>
      <c r="AS295" s="28">
        <v>33889</v>
      </c>
      <c r="AT295" s="33">
        <v>3000</v>
      </c>
      <c r="AU295" s="52">
        <f t="shared" si="9"/>
        <v>1125</v>
      </c>
      <c r="AV295" s="28">
        <v>19205</v>
      </c>
      <c r="AW295" s="34">
        <v>32277</v>
      </c>
      <c r="AX295" s="28">
        <v>959</v>
      </c>
      <c r="AY295" s="28">
        <v>1612</v>
      </c>
      <c r="AZ295" s="28">
        <v>20164</v>
      </c>
      <c r="BA295" s="28">
        <v>33889</v>
      </c>
    </row>
    <row r="296" spans="16:53" ht="13.5">
      <c r="P296" s="24" t="s">
        <v>816</v>
      </c>
      <c r="Q296" s="25" t="s">
        <v>516</v>
      </c>
      <c r="R296" s="25" t="s">
        <v>817</v>
      </c>
      <c r="S296" s="25" t="s">
        <v>45</v>
      </c>
      <c r="T296" s="26" t="s">
        <v>552</v>
      </c>
      <c r="U296" s="26" t="s">
        <v>35</v>
      </c>
      <c r="V296" s="27" t="s">
        <v>279</v>
      </c>
      <c r="W296" s="27">
        <v>4</v>
      </c>
      <c r="X296" s="28">
        <v>136</v>
      </c>
      <c r="Y296" s="28">
        <v>385</v>
      </c>
      <c r="Z296" s="28">
        <v>3005</v>
      </c>
      <c r="AA296" s="22">
        <f t="shared" si="8"/>
        <v>0.0078051948051948055</v>
      </c>
      <c r="AB296" s="29" t="s">
        <v>134</v>
      </c>
      <c r="AC296" s="28">
        <v>98</v>
      </c>
      <c r="AD296" s="30">
        <v>72.1</v>
      </c>
      <c r="AE296" s="28">
        <v>3005</v>
      </c>
      <c r="AF296" s="35">
        <v>100</v>
      </c>
      <c r="AG296" s="34">
        <v>345</v>
      </c>
      <c r="AH296" s="31">
        <v>114.81</v>
      </c>
      <c r="AI296" s="34">
        <v>5470</v>
      </c>
      <c r="AJ296" s="36">
        <v>5403</v>
      </c>
      <c r="AK296" s="34">
        <v>67</v>
      </c>
      <c r="AL296" s="32">
        <v>1820.3</v>
      </c>
      <c r="AM296" s="32">
        <v>1798</v>
      </c>
      <c r="AN296" s="32">
        <v>22.3</v>
      </c>
      <c r="AO296" s="30">
        <v>6.3</v>
      </c>
      <c r="AP296" s="30">
        <v>6.4</v>
      </c>
      <c r="AQ296" s="34">
        <v>39728</v>
      </c>
      <c r="AR296" s="28">
        <v>493</v>
      </c>
      <c r="AS296" s="28">
        <v>40221</v>
      </c>
      <c r="AT296" s="33">
        <v>2205</v>
      </c>
      <c r="AU296" s="52">
        <f t="shared" si="9"/>
        <v>2296</v>
      </c>
      <c r="AV296" s="28">
        <v>5403</v>
      </c>
      <c r="AW296" s="34">
        <v>39728</v>
      </c>
      <c r="AX296" s="28">
        <v>67</v>
      </c>
      <c r="AY296" s="28">
        <v>493</v>
      </c>
      <c r="AZ296" s="28">
        <v>5470</v>
      </c>
      <c r="BA296" s="28">
        <v>40221</v>
      </c>
    </row>
    <row r="297" spans="16:53" ht="13.5">
      <c r="P297" s="24" t="s">
        <v>818</v>
      </c>
      <c r="Q297" s="25" t="s">
        <v>528</v>
      </c>
      <c r="R297" s="25" t="s">
        <v>819</v>
      </c>
      <c r="S297" s="25" t="s">
        <v>45</v>
      </c>
      <c r="T297" s="26" t="s">
        <v>552</v>
      </c>
      <c r="U297" s="26" t="s">
        <v>35</v>
      </c>
      <c r="V297" s="27" t="s">
        <v>279</v>
      </c>
      <c r="W297" s="27">
        <v>4</v>
      </c>
      <c r="X297" s="28">
        <v>2455</v>
      </c>
      <c r="Y297" s="28">
        <v>1718</v>
      </c>
      <c r="Z297" s="28">
        <v>4911</v>
      </c>
      <c r="AA297" s="22">
        <f t="shared" si="8"/>
        <v>0.002858556461001164</v>
      </c>
      <c r="AB297" s="29" t="s">
        <v>820</v>
      </c>
      <c r="AC297" s="28">
        <v>210</v>
      </c>
      <c r="AD297" s="30">
        <v>8.6</v>
      </c>
      <c r="AE297" s="28">
        <v>4911</v>
      </c>
      <c r="AF297" s="35">
        <v>100</v>
      </c>
      <c r="AG297" s="34">
        <v>441</v>
      </c>
      <c r="AH297" s="31">
        <v>89.8</v>
      </c>
      <c r="AI297" s="34">
        <v>887</v>
      </c>
      <c r="AJ297" s="36">
        <v>887</v>
      </c>
      <c r="AK297" s="34">
        <v>0</v>
      </c>
      <c r="AL297" s="32">
        <v>180.61</v>
      </c>
      <c r="AM297" s="32">
        <v>180.61</v>
      </c>
      <c r="AN297" s="32">
        <v>0</v>
      </c>
      <c r="AO297" s="30">
        <v>49.7</v>
      </c>
      <c r="AP297" s="30">
        <v>49.7</v>
      </c>
      <c r="AQ297" s="34">
        <v>361</v>
      </c>
      <c r="AR297" s="28">
        <v>0</v>
      </c>
      <c r="AS297" s="28">
        <v>361</v>
      </c>
      <c r="AT297" s="33">
        <v>1680</v>
      </c>
      <c r="AU297" s="52">
        <f t="shared" si="9"/>
        <v>1796</v>
      </c>
      <c r="AV297" s="28">
        <v>887</v>
      </c>
      <c r="AW297" s="34">
        <v>361</v>
      </c>
      <c r="AX297" s="28">
        <v>0</v>
      </c>
      <c r="AY297" s="28">
        <v>0</v>
      </c>
      <c r="AZ297" s="28">
        <v>887</v>
      </c>
      <c r="BA297" s="28">
        <v>361</v>
      </c>
    </row>
    <row r="298" spans="16:53" ht="13.5">
      <c r="P298" s="24" t="s">
        <v>821</v>
      </c>
      <c r="Q298" s="25" t="s">
        <v>528</v>
      </c>
      <c r="R298" s="25" t="s">
        <v>822</v>
      </c>
      <c r="S298" s="25" t="s">
        <v>45</v>
      </c>
      <c r="T298" s="26" t="s">
        <v>552</v>
      </c>
      <c r="U298" s="26" t="s">
        <v>35</v>
      </c>
      <c r="V298" s="27" t="s">
        <v>279</v>
      </c>
      <c r="W298" s="27">
        <v>4</v>
      </c>
      <c r="X298" s="28">
        <v>14105</v>
      </c>
      <c r="Y298" s="28">
        <v>1758</v>
      </c>
      <c r="Z298" s="28">
        <v>210240</v>
      </c>
      <c r="AA298" s="22">
        <f t="shared" si="8"/>
        <v>0.11959044368600683</v>
      </c>
      <c r="AB298" s="29" t="s">
        <v>823</v>
      </c>
      <c r="AC298" s="28">
        <v>5456</v>
      </c>
      <c r="AD298" s="30">
        <v>38.7</v>
      </c>
      <c r="AE298" s="28">
        <v>210240</v>
      </c>
      <c r="AF298" s="35">
        <v>100</v>
      </c>
      <c r="AG298" s="34">
        <v>46864</v>
      </c>
      <c r="AH298" s="31">
        <v>222.91</v>
      </c>
      <c r="AI298" s="34">
        <v>61280</v>
      </c>
      <c r="AJ298" s="36">
        <v>59545</v>
      </c>
      <c r="AK298" s="34">
        <v>1735</v>
      </c>
      <c r="AL298" s="32">
        <v>291.48</v>
      </c>
      <c r="AM298" s="32">
        <v>283.22</v>
      </c>
      <c r="AN298" s="32">
        <v>8.25</v>
      </c>
      <c r="AO298" s="30">
        <v>76.5</v>
      </c>
      <c r="AP298" s="30">
        <v>78.7</v>
      </c>
      <c r="AQ298" s="34">
        <v>4222</v>
      </c>
      <c r="AR298" s="28">
        <v>123</v>
      </c>
      <c r="AS298" s="28">
        <v>4345</v>
      </c>
      <c r="AT298" s="33">
        <v>4200</v>
      </c>
      <c r="AU298" s="52">
        <f t="shared" si="9"/>
        <v>4458</v>
      </c>
      <c r="AV298" s="28">
        <v>59545</v>
      </c>
      <c r="AW298" s="34">
        <v>4222</v>
      </c>
      <c r="AX298" s="28">
        <v>1735</v>
      </c>
      <c r="AY298" s="28">
        <v>123</v>
      </c>
      <c r="AZ298" s="28">
        <v>61280</v>
      </c>
      <c r="BA298" s="28">
        <v>4345</v>
      </c>
    </row>
    <row r="299" spans="16:53" ht="13.5">
      <c r="P299" s="24" t="s">
        <v>824</v>
      </c>
      <c r="Q299" s="25" t="s">
        <v>528</v>
      </c>
      <c r="R299" s="25" t="s">
        <v>825</v>
      </c>
      <c r="S299" s="25" t="s">
        <v>45</v>
      </c>
      <c r="T299" s="26" t="s">
        <v>552</v>
      </c>
      <c r="U299" s="26" t="s">
        <v>35</v>
      </c>
      <c r="V299" s="27" t="s">
        <v>279</v>
      </c>
      <c r="W299" s="27">
        <v>4</v>
      </c>
      <c r="X299" s="28">
        <v>469</v>
      </c>
      <c r="Y299" s="28">
        <v>4101</v>
      </c>
      <c r="Z299" s="28">
        <v>27720</v>
      </c>
      <c r="AA299" s="22">
        <f t="shared" si="8"/>
        <v>0.006759326993416239</v>
      </c>
      <c r="AB299" s="29" t="s">
        <v>772</v>
      </c>
      <c r="AC299" s="28">
        <v>469</v>
      </c>
      <c r="AD299" s="30">
        <v>100</v>
      </c>
      <c r="AE299" s="28">
        <v>27720</v>
      </c>
      <c r="AF299" s="35">
        <v>100</v>
      </c>
      <c r="AG299" s="34">
        <v>2758</v>
      </c>
      <c r="AH299" s="31">
        <v>99.49</v>
      </c>
      <c r="AI299" s="34">
        <v>1269</v>
      </c>
      <c r="AJ299" s="36">
        <v>1269</v>
      </c>
      <c r="AK299" s="34">
        <v>0</v>
      </c>
      <c r="AL299" s="32">
        <v>45.78</v>
      </c>
      <c r="AM299" s="32">
        <v>45.78</v>
      </c>
      <c r="AN299" s="32">
        <v>0</v>
      </c>
      <c r="AO299" s="30">
        <v>217.3</v>
      </c>
      <c r="AP299" s="30">
        <v>217.3</v>
      </c>
      <c r="AQ299" s="34">
        <v>2706</v>
      </c>
      <c r="AR299" s="28">
        <v>0</v>
      </c>
      <c r="AS299" s="28">
        <v>2706</v>
      </c>
      <c r="AT299" s="33">
        <v>4000</v>
      </c>
      <c r="AU299" s="52">
        <f t="shared" si="9"/>
        <v>1990</v>
      </c>
      <c r="AV299" s="28">
        <v>2000</v>
      </c>
      <c r="AW299" s="34">
        <v>4264</v>
      </c>
      <c r="AX299" s="28">
        <v>0</v>
      </c>
      <c r="AY299" s="28">
        <v>0</v>
      </c>
      <c r="AZ299" s="28">
        <v>2000</v>
      </c>
      <c r="BA299" s="28">
        <v>4264</v>
      </c>
    </row>
    <row r="300" spans="16:53" ht="13.5">
      <c r="P300" s="24" t="s">
        <v>826</v>
      </c>
      <c r="Q300" s="25" t="s">
        <v>534</v>
      </c>
      <c r="R300" s="25" t="s">
        <v>827</v>
      </c>
      <c r="S300" s="25" t="s">
        <v>40</v>
      </c>
      <c r="T300" s="26" t="s">
        <v>552</v>
      </c>
      <c r="U300" s="26" t="s">
        <v>35</v>
      </c>
      <c r="V300" s="27" t="s">
        <v>279</v>
      </c>
      <c r="W300" s="27">
        <v>4</v>
      </c>
      <c r="X300" s="28">
        <v>55</v>
      </c>
      <c r="Y300" s="28">
        <v>93</v>
      </c>
      <c r="Z300" s="28">
        <v>2678</v>
      </c>
      <c r="AA300" s="22">
        <f t="shared" si="8"/>
        <v>0.028795698924731186</v>
      </c>
      <c r="AB300" s="29" t="s">
        <v>828</v>
      </c>
      <c r="AC300" s="28">
        <v>32</v>
      </c>
      <c r="AD300" s="30">
        <v>58.2</v>
      </c>
      <c r="AE300" s="28">
        <v>2678</v>
      </c>
      <c r="AF300" s="35">
        <v>100</v>
      </c>
      <c r="AG300" s="34">
        <v>366</v>
      </c>
      <c r="AH300" s="31">
        <v>136.67</v>
      </c>
      <c r="AI300" s="34">
        <v>443</v>
      </c>
      <c r="AJ300" s="36">
        <v>443</v>
      </c>
      <c r="AK300" s="34">
        <v>0</v>
      </c>
      <c r="AL300" s="32">
        <v>165.42</v>
      </c>
      <c r="AM300" s="32">
        <v>165.42</v>
      </c>
      <c r="AN300" s="32">
        <v>0</v>
      </c>
      <c r="AO300" s="30">
        <v>82.6</v>
      </c>
      <c r="AP300" s="30">
        <v>82.6</v>
      </c>
      <c r="AQ300" s="34">
        <v>8055</v>
      </c>
      <c r="AR300" s="28">
        <v>0</v>
      </c>
      <c r="AS300" s="28">
        <v>8055</v>
      </c>
      <c r="AT300" s="33">
        <v>3570</v>
      </c>
      <c r="AU300" s="52">
        <f t="shared" si="9"/>
        <v>2733</v>
      </c>
      <c r="AV300" s="28">
        <v>443</v>
      </c>
      <c r="AW300" s="34">
        <v>8055</v>
      </c>
      <c r="AX300" s="28">
        <v>156</v>
      </c>
      <c r="AY300" s="28">
        <v>2836</v>
      </c>
      <c r="AZ300" s="28">
        <v>599</v>
      </c>
      <c r="BA300" s="28">
        <v>10891</v>
      </c>
    </row>
    <row r="301" spans="16:53" ht="13.5">
      <c r="P301" s="24" t="s">
        <v>829</v>
      </c>
      <c r="Q301" s="25" t="s">
        <v>534</v>
      </c>
      <c r="R301" s="25" t="s">
        <v>830</v>
      </c>
      <c r="S301" s="25" t="s">
        <v>40</v>
      </c>
      <c r="T301" s="26" t="s">
        <v>552</v>
      </c>
      <c r="U301" s="26" t="s">
        <v>35</v>
      </c>
      <c r="V301" s="27" t="s">
        <v>279</v>
      </c>
      <c r="W301" s="27">
        <v>4</v>
      </c>
      <c r="X301" s="28">
        <v>27</v>
      </c>
      <c r="Y301" s="28">
        <v>1</v>
      </c>
      <c r="Z301" s="28">
        <v>1565</v>
      </c>
      <c r="AA301" s="22">
        <f t="shared" si="8"/>
        <v>1.565</v>
      </c>
      <c r="AB301" s="29" t="s">
        <v>831</v>
      </c>
      <c r="AC301" s="28">
        <v>27</v>
      </c>
      <c r="AD301" s="30">
        <v>100</v>
      </c>
      <c r="AE301" s="28">
        <v>1565</v>
      </c>
      <c r="AF301" s="35">
        <v>100</v>
      </c>
      <c r="AG301" s="34">
        <v>296</v>
      </c>
      <c r="AH301" s="31">
        <v>189.14</v>
      </c>
      <c r="AI301" s="34">
        <v>680</v>
      </c>
      <c r="AJ301" s="36">
        <v>568</v>
      </c>
      <c r="AK301" s="34">
        <v>112</v>
      </c>
      <c r="AL301" s="32">
        <v>434.5</v>
      </c>
      <c r="AM301" s="32">
        <v>362.94</v>
      </c>
      <c r="AN301" s="32">
        <v>71.57</v>
      </c>
      <c r="AO301" s="30">
        <v>43.5</v>
      </c>
      <c r="AP301" s="30">
        <v>52.1</v>
      </c>
      <c r="AQ301" s="34">
        <v>21037</v>
      </c>
      <c r="AR301" s="28">
        <v>4148</v>
      </c>
      <c r="AS301" s="28">
        <v>25185</v>
      </c>
      <c r="AT301" s="33">
        <v>3780</v>
      </c>
      <c r="AU301" s="52">
        <f t="shared" si="9"/>
        <v>3783</v>
      </c>
      <c r="AV301" s="28">
        <v>568</v>
      </c>
      <c r="AW301" s="34">
        <v>21037</v>
      </c>
      <c r="AX301" s="28">
        <v>166</v>
      </c>
      <c r="AY301" s="28">
        <v>6148</v>
      </c>
      <c r="AZ301" s="28">
        <v>734</v>
      </c>
      <c r="BA301" s="28">
        <v>27185</v>
      </c>
    </row>
    <row r="302" spans="16:53" ht="13.5">
      <c r="P302" s="24" t="s">
        <v>832</v>
      </c>
      <c r="Q302" s="25" t="s">
        <v>534</v>
      </c>
      <c r="R302" s="25" t="s">
        <v>833</v>
      </c>
      <c r="S302" s="25" t="s">
        <v>45</v>
      </c>
      <c r="T302" s="26" t="s">
        <v>552</v>
      </c>
      <c r="U302" s="26" t="s">
        <v>35</v>
      </c>
      <c r="V302" s="27" t="s">
        <v>279</v>
      </c>
      <c r="W302" s="27">
        <v>4</v>
      </c>
      <c r="X302" s="28">
        <v>804</v>
      </c>
      <c r="Y302" s="28">
        <v>30</v>
      </c>
      <c r="Z302" s="28">
        <v>13968</v>
      </c>
      <c r="AA302" s="22">
        <f t="shared" si="8"/>
        <v>0.4656</v>
      </c>
      <c r="AB302" s="29" t="s">
        <v>834</v>
      </c>
      <c r="AC302" s="28">
        <v>804</v>
      </c>
      <c r="AD302" s="30">
        <v>100</v>
      </c>
      <c r="AE302" s="28">
        <v>13968</v>
      </c>
      <c r="AF302" s="35">
        <v>100</v>
      </c>
      <c r="AG302" s="34">
        <v>1592</v>
      </c>
      <c r="AH302" s="31">
        <v>113.97</v>
      </c>
      <c r="AI302" s="34">
        <v>827</v>
      </c>
      <c r="AJ302" s="36">
        <v>827</v>
      </c>
      <c r="AK302" s="34">
        <v>0</v>
      </c>
      <c r="AL302" s="32">
        <v>59.21</v>
      </c>
      <c r="AM302" s="32">
        <v>59.21</v>
      </c>
      <c r="AN302" s="32">
        <v>0</v>
      </c>
      <c r="AO302" s="30">
        <v>192.5</v>
      </c>
      <c r="AP302" s="30">
        <v>192.5</v>
      </c>
      <c r="AQ302" s="34">
        <v>1029</v>
      </c>
      <c r="AR302" s="28">
        <v>0</v>
      </c>
      <c r="AS302" s="28">
        <v>1029</v>
      </c>
      <c r="AT302" s="33">
        <v>3150</v>
      </c>
      <c r="AU302" s="52">
        <f t="shared" si="9"/>
        <v>2279</v>
      </c>
      <c r="AV302" s="28">
        <v>827</v>
      </c>
      <c r="AW302" s="34">
        <v>1029</v>
      </c>
      <c r="AX302" s="28">
        <v>0</v>
      </c>
      <c r="AY302" s="28">
        <v>0</v>
      </c>
      <c r="AZ302" s="28">
        <v>827</v>
      </c>
      <c r="BA302" s="28">
        <v>1029</v>
      </c>
    </row>
    <row r="303" spans="16:53" ht="13.5">
      <c r="P303" s="24" t="s">
        <v>835</v>
      </c>
      <c r="Q303" s="25" t="s">
        <v>534</v>
      </c>
      <c r="R303" s="25" t="s">
        <v>836</v>
      </c>
      <c r="S303" s="25" t="s">
        <v>40</v>
      </c>
      <c r="T303" s="26" t="s">
        <v>552</v>
      </c>
      <c r="U303" s="26" t="s">
        <v>35</v>
      </c>
      <c r="V303" s="27" t="s">
        <v>279</v>
      </c>
      <c r="W303" s="27">
        <v>4</v>
      </c>
      <c r="X303" s="28">
        <v>150</v>
      </c>
      <c r="Y303" s="28">
        <v>11</v>
      </c>
      <c r="Z303" s="28">
        <v>2378</v>
      </c>
      <c r="AA303" s="22">
        <f aca="true" t="shared" si="10" ref="AA303:AA323">Z303/Y303/1000</f>
        <v>0.2161818181818182</v>
      </c>
      <c r="AB303" s="29" t="s">
        <v>837</v>
      </c>
      <c r="AC303" s="28">
        <v>43</v>
      </c>
      <c r="AD303" s="30">
        <v>28.7</v>
      </c>
      <c r="AE303" s="28">
        <v>2378</v>
      </c>
      <c r="AF303" s="35">
        <v>100</v>
      </c>
      <c r="AG303" s="34">
        <v>340</v>
      </c>
      <c r="AH303" s="31">
        <v>142.98</v>
      </c>
      <c r="AI303" s="34">
        <v>1278</v>
      </c>
      <c r="AJ303" s="36">
        <v>1264</v>
      </c>
      <c r="AK303" s="34">
        <v>14</v>
      </c>
      <c r="AL303" s="32">
        <v>537.43</v>
      </c>
      <c r="AM303" s="32">
        <v>531.54</v>
      </c>
      <c r="AN303" s="32">
        <v>5.89</v>
      </c>
      <c r="AO303" s="30">
        <v>26.6</v>
      </c>
      <c r="AP303" s="30">
        <v>26.9</v>
      </c>
      <c r="AQ303" s="34">
        <v>8427</v>
      </c>
      <c r="AR303" s="28">
        <v>93</v>
      </c>
      <c r="AS303" s="28">
        <v>8520</v>
      </c>
      <c r="AT303" s="33">
        <v>2810</v>
      </c>
      <c r="AU303" s="52">
        <f aca="true" t="shared" si="11" ref="AU303:AU323">ROUND(AG303*1000/Z303*20,0)</f>
        <v>2860</v>
      </c>
      <c r="AV303" s="28">
        <v>1264</v>
      </c>
      <c r="AW303" s="34">
        <v>8427</v>
      </c>
      <c r="AX303" s="28">
        <v>21</v>
      </c>
      <c r="AY303" s="28">
        <v>140</v>
      </c>
      <c r="AZ303" s="28">
        <v>1285</v>
      </c>
      <c r="BA303" s="28">
        <v>8567</v>
      </c>
    </row>
    <row r="304" spans="16:53" ht="13.5">
      <c r="P304" s="24" t="s">
        <v>838</v>
      </c>
      <c r="Q304" s="25" t="s">
        <v>534</v>
      </c>
      <c r="R304" s="25" t="s">
        <v>839</v>
      </c>
      <c r="S304" s="25" t="s">
        <v>45</v>
      </c>
      <c r="T304" s="26" t="s">
        <v>552</v>
      </c>
      <c r="U304" s="26" t="s">
        <v>35</v>
      </c>
      <c r="V304" s="27" t="s">
        <v>279</v>
      </c>
      <c r="W304" s="27">
        <v>4</v>
      </c>
      <c r="X304" s="28">
        <v>264</v>
      </c>
      <c r="Y304" s="28">
        <v>40</v>
      </c>
      <c r="Z304" s="28">
        <v>8432</v>
      </c>
      <c r="AA304" s="22">
        <f t="shared" si="10"/>
        <v>0.21080000000000002</v>
      </c>
      <c r="AB304" s="29" t="s">
        <v>840</v>
      </c>
      <c r="AC304" s="28">
        <v>264</v>
      </c>
      <c r="AD304" s="30">
        <v>100</v>
      </c>
      <c r="AE304" s="28">
        <v>8432</v>
      </c>
      <c r="AF304" s="35">
        <v>100</v>
      </c>
      <c r="AG304" s="34">
        <v>870</v>
      </c>
      <c r="AH304" s="31">
        <v>103.18</v>
      </c>
      <c r="AI304" s="34">
        <v>839</v>
      </c>
      <c r="AJ304" s="36">
        <v>839</v>
      </c>
      <c r="AK304" s="34">
        <v>0</v>
      </c>
      <c r="AL304" s="32">
        <v>99.5</v>
      </c>
      <c r="AM304" s="32">
        <v>99.5</v>
      </c>
      <c r="AN304" s="32">
        <v>0</v>
      </c>
      <c r="AO304" s="30">
        <v>103.7</v>
      </c>
      <c r="AP304" s="30">
        <v>103.7</v>
      </c>
      <c r="AQ304" s="34">
        <v>3178</v>
      </c>
      <c r="AR304" s="28">
        <v>0</v>
      </c>
      <c r="AS304" s="28">
        <v>3178</v>
      </c>
      <c r="AT304" s="33">
        <v>2800</v>
      </c>
      <c r="AU304" s="52">
        <f t="shared" si="11"/>
        <v>2064</v>
      </c>
      <c r="AV304" s="28">
        <v>839</v>
      </c>
      <c r="AW304" s="34">
        <v>3178</v>
      </c>
      <c r="AX304" s="28">
        <v>0</v>
      </c>
      <c r="AY304" s="28">
        <v>0</v>
      </c>
      <c r="AZ304" s="28">
        <v>839</v>
      </c>
      <c r="BA304" s="28">
        <v>3178</v>
      </c>
    </row>
    <row r="305" spans="16:53" ht="13.5">
      <c r="P305" s="24" t="s">
        <v>841</v>
      </c>
      <c r="Q305" s="25" t="s">
        <v>534</v>
      </c>
      <c r="R305" s="25" t="s">
        <v>842</v>
      </c>
      <c r="S305" s="25" t="s">
        <v>241</v>
      </c>
      <c r="T305" s="26" t="s">
        <v>552</v>
      </c>
      <c r="U305" s="26" t="s">
        <v>35</v>
      </c>
      <c r="V305" s="27" t="s">
        <v>279</v>
      </c>
      <c r="W305" s="27">
        <v>4</v>
      </c>
      <c r="X305" s="28">
        <v>351</v>
      </c>
      <c r="Y305" s="28">
        <v>317</v>
      </c>
      <c r="Z305" s="28">
        <v>16863</v>
      </c>
      <c r="AA305" s="22">
        <f t="shared" si="10"/>
        <v>0.05319558359621451</v>
      </c>
      <c r="AB305" s="29" t="s">
        <v>843</v>
      </c>
      <c r="AC305" s="28">
        <v>287</v>
      </c>
      <c r="AD305" s="30">
        <v>81.8</v>
      </c>
      <c r="AE305" s="28">
        <v>16863</v>
      </c>
      <c r="AF305" s="35">
        <v>100</v>
      </c>
      <c r="AG305" s="34">
        <v>3253</v>
      </c>
      <c r="AH305" s="31">
        <v>192.91</v>
      </c>
      <c r="AI305" s="34">
        <v>24934</v>
      </c>
      <c r="AJ305" s="36">
        <v>24934</v>
      </c>
      <c r="AK305" s="34">
        <v>0</v>
      </c>
      <c r="AL305" s="32">
        <v>1478.62</v>
      </c>
      <c r="AM305" s="32">
        <v>1478.62</v>
      </c>
      <c r="AN305" s="32">
        <v>0</v>
      </c>
      <c r="AO305" s="30">
        <v>13</v>
      </c>
      <c r="AP305" s="30">
        <v>13</v>
      </c>
      <c r="AQ305" s="34">
        <v>71037</v>
      </c>
      <c r="AR305" s="28">
        <v>0</v>
      </c>
      <c r="AS305" s="28">
        <v>71037</v>
      </c>
      <c r="AT305" s="33">
        <v>3670</v>
      </c>
      <c r="AU305" s="52">
        <f t="shared" si="11"/>
        <v>3858</v>
      </c>
      <c r="AV305" s="28">
        <v>24934</v>
      </c>
      <c r="AW305" s="34">
        <v>71037</v>
      </c>
      <c r="AX305" s="28">
        <v>0</v>
      </c>
      <c r="AY305" s="28">
        <v>0</v>
      </c>
      <c r="AZ305" s="28">
        <v>24934</v>
      </c>
      <c r="BA305" s="28">
        <v>71037</v>
      </c>
    </row>
    <row r="306" spans="16:53" ht="13.5">
      <c r="P306" s="24" t="s">
        <v>844</v>
      </c>
      <c r="Q306" s="25" t="s">
        <v>534</v>
      </c>
      <c r="R306" s="25" t="s">
        <v>845</v>
      </c>
      <c r="S306" s="25" t="s">
        <v>40</v>
      </c>
      <c r="T306" s="26" t="s">
        <v>552</v>
      </c>
      <c r="U306" s="26" t="s">
        <v>35</v>
      </c>
      <c r="V306" s="27" t="s">
        <v>279</v>
      </c>
      <c r="W306" s="27">
        <v>4</v>
      </c>
      <c r="X306" s="28">
        <v>21</v>
      </c>
      <c r="Y306" s="28">
        <v>3</v>
      </c>
      <c r="Z306" s="28">
        <v>758</v>
      </c>
      <c r="AA306" s="22">
        <f t="shared" si="10"/>
        <v>0.25266666666666665</v>
      </c>
      <c r="AB306" s="29" t="s">
        <v>846</v>
      </c>
      <c r="AC306" s="28">
        <v>10</v>
      </c>
      <c r="AD306" s="30">
        <v>47.6</v>
      </c>
      <c r="AE306" s="28">
        <v>758</v>
      </c>
      <c r="AF306" s="35">
        <v>100</v>
      </c>
      <c r="AG306" s="34">
        <v>113</v>
      </c>
      <c r="AH306" s="31">
        <v>149.08</v>
      </c>
      <c r="AI306" s="34">
        <v>794</v>
      </c>
      <c r="AJ306" s="36">
        <v>771</v>
      </c>
      <c r="AK306" s="34">
        <v>23</v>
      </c>
      <c r="AL306" s="32">
        <v>1047.49</v>
      </c>
      <c r="AM306" s="32">
        <v>1017.15</v>
      </c>
      <c r="AN306" s="32">
        <v>30.34</v>
      </c>
      <c r="AO306" s="30">
        <v>14.2</v>
      </c>
      <c r="AP306" s="30">
        <v>14.7</v>
      </c>
      <c r="AQ306" s="34">
        <v>36714</v>
      </c>
      <c r="AR306" s="28">
        <v>1095</v>
      </c>
      <c r="AS306" s="28">
        <v>37810</v>
      </c>
      <c r="AT306" s="33">
        <v>2850</v>
      </c>
      <c r="AU306" s="52">
        <f t="shared" si="11"/>
        <v>2982</v>
      </c>
      <c r="AV306" s="28">
        <v>771</v>
      </c>
      <c r="AW306" s="34">
        <v>36714</v>
      </c>
      <c r="AX306" s="28">
        <v>34</v>
      </c>
      <c r="AY306" s="28">
        <v>1619</v>
      </c>
      <c r="AZ306" s="28">
        <v>805</v>
      </c>
      <c r="BA306" s="28">
        <v>38333</v>
      </c>
    </row>
    <row r="307" spans="16:53" ht="13.5">
      <c r="P307" s="24" t="s">
        <v>847</v>
      </c>
      <c r="Q307" s="25" t="s">
        <v>848</v>
      </c>
      <c r="R307" s="25" t="s">
        <v>849</v>
      </c>
      <c r="S307" s="25" t="s">
        <v>45</v>
      </c>
      <c r="T307" s="26" t="s">
        <v>552</v>
      </c>
      <c r="U307" s="26" t="s">
        <v>35</v>
      </c>
      <c r="V307" s="27" t="s">
        <v>279</v>
      </c>
      <c r="W307" s="27">
        <v>4</v>
      </c>
      <c r="X307" s="28">
        <v>122</v>
      </c>
      <c r="Y307" s="28">
        <v>2</v>
      </c>
      <c r="Z307" s="28">
        <v>3130</v>
      </c>
      <c r="AA307" s="22">
        <f t="shared" si="10"/>
        <v>1.565</v>
      </c>
      <c r="AB307" s="29" t="s">
        <v>850</v>
      </c>
      <c r="AC307" s="28">
        <v>58</v>
      </c>
      <c r="AD307" s="30">
        <v>47.5</v>
      </c>
      <c r="AE307" s="28">
        <v>3130</v>
      </c>
      <c r="AF307" s="35">
        <v>100</v>
      </c>
      <c r="AG307" s="34">
        <v>486</v>
      </c>
      <c r="AH307" s="31">
        <v>155.27</v>
      </c>
      <c r="AI307" s="34">
        <v>928</v>
      </c>
      <c r="AJ307" s="36">
        <v>786</v>
      </c>
      <c r="AK307" s="34">
        <v>142</v>
      </c>
      <c r="AL307" s="32">
        <v>296.49</v>
      </c>
      <c r="AM307" s="32">
        <v>251.12</v>
      </c>
      <c r="AN307" s="32">
        <v>45.37</v>
      </c>
      <c r="AO307" s="30">
        <v>52.4</v>
      </c>
      <c r="AP307" s="30">
        <v>61.8</v>
      </c>
      <c r="AQ307" s="34">
        <v>6443</v>
      </c>
      <c r="AR307" s="28">
        <v>1164</v>
      </c>
      <c r="AS307" s="28">
        <v>7607</v>
      </c>
      <c r="AT307" s="33">
        <v>3130</v>
      </c>
      <c r="AU307" s="52">
        <f t="shared" si="11"/>
        <v>3105</v>
      </c>
      <c r="AV307" s="28">
        <v>786</v>
      </c>
      <c r="AW307" s="34">
        <v>6443</v>
      </c>
      <c r="AX307" s="28">
        <v>142</v>
      </c>
      <c r="AY307" s="28">
        <v>1164</v>
      </c>
      <c r="AZ307" s="28">
        <v>928</v>
      </c>
      <c r="BA307" s="28">
        <v>7607</v>
      </c>
    </row>
    <row r="308" spans="16:53" ht="13.5">
      <c r="P308" s="24" t="s">
        <v>851</v>
      </c>
      <c r="Q308" s="25" t="s">
        <v>848</v>
      </c>
      <c r="R308" s="25" t="s">
        <v>852</v>
      </c>
      <c r="S308" s="25" t="s">
        <v>45</v>
      </c>
      <c r="T308" s="26" t="s">
        <v>552</v>
      </c>
      <c r="U308" s="26" t="s">
        <v>35</v>
      </c>
      <c r="V308" s="27" t="s">
        <v>279</v>
      </c>
      <c r="W308" s="27">
        <v>4</v>
      </c>
      <c r="X308" s="28">
        <v>4777</v>
      </c>
      <c r="Y308" s="28">
        <v>6577</v>
      </c>
      <c r="Z308" s="28">
        <v>1211</v>
      </c>
      <c r="AA308" s="22">
        <f t="shared" si="10"/>
        <v>0.00018412650144442754</v>
      </c>
      <c r="AB308" s="29" t="s">
        <v>853</v>
      </c>
      <c r="AC308" s="28">
        <v>182</v>
      </c>
      <c r="AD308" s="30">
        <v>3.8</v>
      </c>
      <c r="AE308" s="28">
        <v>1211</v>
      </c>
      <c r="AF308" s="35">
        <v>100</v>
      </c>
      <c r="AG308" s="34">
        <v>162</v>
      </c>
      <c r="AH308" s="31">
        <v>133.77</v>
      </c>
      <c r="AI308" s="34">
        <v>144</v>
      </c>
      <c r="AJ308" s="36">
        <v>144</v>
      </c>
      <c r="AK308" s="34">
        <v>0</v>
      </c>
      <c r="AL308" s="32">
        <v>118.91</v>
      </c>
      <c r="AM308" s="32">
        <v>118.91</v>
      </c>
      <c r="AN308" s="32">
        <v>0</v>
      </c>
      <c r="AO308" s="30">
        <v>112.5</v>
      </c>
      <c r="AP308" s="30">
        <v>112.5</v>
      </c>
      <c r="AQ308" s="34">
        <v>30</v>
      </c>
      <c r="AR308" s="28">
        <v>0</v>
      </c>
      <c r="AS308" s="28">
        <v>30</v>
      </c>
      <c r="AT308" s="33">
        <v>2600</v>
      </c>
      <c r="AU308" s="52">
        <f t="shared" si="11"/>
        <v>2675</v>
      </c>
      <c r="AV308" s="28">
        <v>144</v>
      </c>
      <c r="AW308" s="34">
        <v>30</v>
      </c>
      <c r="AX308" s="28">
        <v>0</v>
      </c>
      <c r="AY308" s="28">
        <v>0</v>
      </c>
      <c r="AZ308" s="28">
        <v>144</v>
      </c>
      <c r="BA308" s="28">
        <v>30</v>
      </c>
    </row>
    <row r="309" spans="16:53" ht="13.5">
      <c r="P309" s="24" t="s">
        <v>854</v>
      </c>
      <c r="Q309" s="25" t="s">
        <v>82</v>
      </c>
      <c r="R309" s="25" t="s">
        <v>855</v>
      </c>
      <c r="S309" s="25" t="s">
        <v>45</v>
      </c>
      <c r="T309" s="26" t="s">
        <v>552</v>
      </c>
      <c r="U309" s="26" t="s">
        <v>35</v>
      </c>
      <c r="V309" s="27" t="s">
        <v>279</v>
      </c>
      <c r="W309" s="27">
        <v>4</v>
      </c>
      <c r="X309" s="28">
        <v>345</v>
      </c>
      <c r="Y309" s="28">
        <v>15063</v>
      </c>
      <c r="Z309" s="28">
        <v>9855</v>
      </c>
      <c r="AA309" s="22">
        <f t="shared" si="10"/>
        <v>0.0006542521410077674</v>
      </c>
      <c r="AB309" s="29" t="s">
        <v>856</v>
      </c>
      <c r="AC309" s="28">
        <v>266</v>
      </c>
      <c r="AD309" s="30">
        <v>77.1</v>
      </c>
      <c r="AE309" s="28">
        <v>9855</v>
      </c>
      <c r="AF309" s="35">
        <v>100</v>
      </c>
      <c r="AG309" s="34">
        <v>1482</v>
      </c>
      <c r="AH309" s="31">
        <v>150.38</v>
      </c>
      <c r="AI309" s="34">
        <v>822</v>
      </c>
      <c r="AJ309" s="36">
        <v>822</v>
      </c>
      <c r="AK309" s="34">
        <v>0</v>
      </c>
      <c r="AL309" s="32">
        <v>83.41</v>
      </c>
      <c r="AM309" s="32">
        <v>83.41</v>
      </c>
      <c r="AN309" s="32">
        <v>0</v>
      </c>
      <c r="AO309" s="30">
        <v>180.3</v>
      </c>
      <c r="AP309" s="30">
        <v>180.3</v>
      </c>
      <c r="AQ309" s="34">
        <v>2383</v>
      </c>
      <c r="AR309" s="28">
        <v>0</v>
      </c>
      <c r="AS309" s="28">
        <v>2383</v>
      </c>
      <c r="AT309" s="33">
        <v>4920</v>
      </c>
      <c r="AU309" s="52">
        <f t="shared" si="11"/>
        <v>3008</v>
      </c>
      <c r="AV309" s="28">
        <v>822</v>
      </c>
      <c r="AW309" s="34">
        <v>2383</v>
      </c>
      <c r="AX309" s="28">
        <v>0</v>
      </c>
      <c r="AY309" s="28">
        <v>0</v>
      </c>
      <c r="AZ309" s="28">
        <v>822</v>
      </c>
      <c r="BA309" s="28">
        <v>2383</v>
      </c>
    </row>
    <row r="310" spans="16:53" ht="13.5">
      <c r="P310" s="24" t="s">
        <v>854</v>
      </c>
      <c r="Q310" s="25" t="s">
        <v>82</v>
      </c>
      <c r="R310" s="25" t="s">
        <v>855</v>
      </c>
      <c r="S310" s="25" t="s">
        <v>40</v>
      </c>
      <c r="T310" s="26" t="s">
        <v>552</v>
      </c>
      <c r="U310" s="26" t="s">
        <v>35</v>
      </c>
      <c r="V310" s="27" t="s">
        <v>279</v>
      </c>
      <c r="W310" s="27">
        <v>4</v>
      </c>
      <c r="X310" s="28">
        <v>20</v>
      </c>
      <c r="Y310" s="28">
        <v>109</v>
      </c>
      <c r="Z310" s="28">
        <v>1314</v>
      </c>
      <c r="AA310" s="22">
        <f t="shared" si="10"/>
        <v>0.012055045871559634</v>
      </c>
      <c r="AB310" s="29" t="s">
        <v>857</v>
      </c>
      <c r="AC310" s="28">
        <v>18</v>
      </c>
      <c r="AD310" s="30">
        <v>90</v>
      </c>
      <c r="AE310" s="28">
        <v>1314</v>
      </c>
      <c r="AF310" s="35">
        <v>100</v>
      </c>
      <c r="AG310" s="34">
        <v>215</v>
      </c>
      <c r="AH310" s="31">
        <v>163.62</v>
      </c>
      <c r="AI310" s="34">
        <v>501</v>
      </c>
      <c r="AJ310" s="36">
        <v>416</v>
      </c>
      <c r="AK310" s="34">
        <v>85</v>
      </c>
      <c r="AL310" s="32">
        <v>381.28</v>
      </c>
      <c r="AM310" s="32">
        <v>316.59</v>
      </c>
      <c r="AN310" s="32">
        <v>64.69</v>
      </c>
      <c r="AO310" s="30">
        <v>42.9</v>
      </c>
      <c r="AP310" s="30">
        <v>51.7</v>
      </c>
      <c r="AQ310" s="34">
        <v>20800</v>
      </c>
      <c r="AR310" s="28">
        <v>4250</v>
      </c>
      <c r="AS310" s="28">
        <v>25050</v>
      </c>
      <c r="AT310" s="33">
        <v>3670</v>
      </c>
      <c r="AU310" s="52">
        <f t="shared" si="11"/>
        <v>3272</v>
      </c>
      <c r="AV310" s="28">
        <v>416</v>
      </c>
      <c r="AW310" s="34">
        <v>20800</v>
      </c>
      <c r="AX310" s="28">
        <v>127</v>
      </c>
      <c r="AY310" s="28">
        <v>6350</v>
      </c>
      <c r="AZ310" s="28">
        <v>543</v>
      </c>
      <c r="BA310" s="28">
        <v>27150</v>
      </c>
    </row>
    <row r="311" spans="16:53" ht="13.5">
      <c r="P311" s="24" t="s">
        <v>858</v>
      </c>
      <c r="Q311" s="25" t="s">
        <v>82</v>
      </c>
      <c r="R311" s="25" t="s">
        <v>859</v>
      </c>
      <c r="S311" s="25" t="s">
        <v>45</v>
      </c>
      <c r="T311" s="26" t="s">
        <v>552</v>
      </c>
      <c r="U311" s="26" t="s">
        <v>35</v>
      </c>
      <c r="V311" s="27" t="s">
        <v>279</v>
      </c>
      <c r="W311" s="27">
        <v>4</v>
      </c>
      <c r="X311" s="28">
        <v>936</v>
      </c>
      <c r="Y311" s="28">
        <v>993</v>
      </c>
      <c r="Z311" s="28">
        <v>62853</v>
      </c>
      <c r="AA311" s="22">
        <f t="shared" si="10"/>
        <v>0.06329607250755287</v>
      </c>
      <c r="AB311" s="29" t="s">
        <v>235</v>
      </c>
      <c r="AC311" s="28">
        <v>936</v>
      </c>
      <c r="AD311" s="30">
        <v>100</v>
      </c>
      <c r="AE311" s="28">
        <v>62853</v>
      </c>
      <c r="AF311" s="35">
        <v>100</v>
      </c>
      <c r="AG311" s="34">
        <v>7882</v>
      </c>
      <c r="AH311" s="31">
        <v>125.4</v>
      </c>
      <c r="AI311" s="34">
        <v>13631</v>
      </c>
      <c r="AJ311" s="36">
        <v>13631</v>
      </c>
      <c r="AK311" s="34">
        <v>0</v>
      </c>
      <c r="AL311" s="32">
        <v>216.87</v>
      </c>
      <c r="AM311" s="32">
        <v>216.87</v>
      </c>
      <c r="AN311" s="32">
        <v>0</v>
      </c>
      <c r="AO311" s="30">
        <v>57.8</v>
      </c>
      <c r="AP311" s="30">
        <v>57.8</v>
      </c>
      <c r="AQ311" s="34">
        <v>14563</v>
      </c>
      <c r="AR311" s="28">
        <v>0</v>
      </c>
      <c r="AS311" s="28">
        <v>14563</v>
      </c>
      <c r="AT311" s="33">
        <v>3000</v>
      </c>
      <c r="AU311" s="52">
        <f t="shared" si="11"/>
        <v>2508</v>
      </c>
      <c r="AV311" s="28">
        <v>14922</v>
      </c>
      <c r="AW311" s="34">
        <v>15942</v>
      </c>
      <c r="AX311" s="28">
        <v>0</v>
      </c>
      <c r="AY311" s="28">
        <v>0</v>
      </c>
      <c r="AZ311" s="28">
        <v>14922</v>
      </c>
      <c r="BA311" s="28">
        <v>15942</v>
      </c>
    </row>
    <row r="312" spans="16:53" ht="13.5">
      <c r="P312" s="24" t="s">
        <v>860</v>
      </c>
      <c r="Q312" s="25" t="s">
        <v>82</v>
      </c>
      <c r="R312" s="25" t="s">
        <v>861</v>
      </c>
      <c r="S312" s="25" t="s">
        <v>45</v>
      </c>
      <c r="T312" s="26" t="s">
        <v>552</v>
      </c>
      <c r="U312" s="26" t="s">
        <v>35</v>
      </c>
      <c r="V312" s="27" t="s">
        <v>279</v>
      </c>
      <c r="W312" s="27">
        <v>4</v>
      </c>
      <c r="X312" s="28">
        <v>205</v>
      </c>
      <c r="Y312" s="28">
        <v>1216</v>
      </c>
      <c r="Z312" s="28">
        <v>157</v>
      </c>
      <c r="AA312" s="22">
        <f t="shared" si="10"/>
        <v>0.00012911184210526316</v>
      </c>
      <c r="AB312" s="29" t="s">
        <v>772</v>
      </c>
      <c r="AC312" s="28">
        <v>4</v>
      </c>
      <c r="AD312" s="30">
        <v>2</v>
      </c>
      <c r="AE312" s="28">
        <v>157</v>
      </c>
      <c r="AF312" s="35">
        <v>100</v>
      </c>
      <c r="AG312" s="34">
        <v>21</v>
      </c>
      <c r="AH312" s="31">
        <v>133.76</v>
      </c>
      <c r="AI312" s="34">
        <v>206</v>
      </c>
      <c r="AJ312" s="36">
        <v>206</v>
      </c>
      <c r="AK312" s="34">
        <v>0</v>
      </c>
      <c r="AL312" s="32">
        <v>1312.1</v>
      </c>
      <c r="AM312" s="32">
        <v>1312.1</v>
      </c>
      <c r="AN312" s="32">
        <v>0</v>
      </c>
      <c r="AO312" s="30">
        <v>10.2</v>
      </c>
      <c r="AP312" s="30">
        <v>10.2</v>
      </c>
      <c r="AQ312" s="34">
        <v>1005</v>
      </c>
      <c r="AR312" s="28">
        <v>0</v>
      </c>
      <c r="AS312" s="28">
        <v>1005</v>
      </c>
      <c r="AT312" s="33">
        <v>2730</v>
      </c>
      <c r="AU312" s="52">
        <f t="shared" si="11"/>
        <v>2675</v>
      </c>
      <c r="AV312" s="28">
        <v>206</v>
      </c>
      <c r="AW312" s="34">
        <v>1005</v>
      </c>
      <c r="AX312" s="28">
        <v>0</v>
      </c>
      <c r="AY312" s="28">
        <v>0</v>
      </c>
      <c r="AZ312" s="28">
        <v>206</v>
      </c>
      <c r="BA312" s="28">
        <v>1005</v>
      </c>
    </row>
    <row r="313" spans="16:53" ht="13.5">
      <c r="P313" s="24" t="s">
        <v>862</v>
      </c>
      <c r="Q313" s="25" t="s">
        <v>82</v>
      </c>
      <c r="R313" s="25" t="s">
        <v>863</v>
      </c>
      <c r="S313" s="25" t="s">
        <v>45</v>
      </c>
      <c r="T313" s="26" t="s">
        <v>552</v>
      </c>
      <c r="U313" s="26" t="s">
        <v>35</v>
      </c>
      <c r="V313" s="27" t="s">
        <v>279</v>
      </c>
      <c r="W313" s="27">
        <v>4</v>
      </c>
      <c r="X313" s="28">
        <v>2381</v>
      </c>
      <c r="Y313" s="28">
        <v>11475</v>
      </c>
      <c r="Z313" s="28">
        <v>33288</v>
      </c>
      <c r="AA313" s="22">
        <f t="shared" si="10"/>
        <v>0.0029009150326797383</v>
      </c>
      <c r="AB313" s="29" t="s">
        <v>864</v>
      </c>
      <c r="AC313" s="28">
        <v>254</v>
      </c>
      <c r="AD313" s="30">
        <v>10.7</v>
      </c>
      <c r="AE313" s="28">
        <v>33288</v>
      </c>
      <c r="AF313" s="35">
        <v>100</v>
      </c>
      <c r="AG313" s="34">
        <v>2227</v>
      </c>
      <c r="AH313" s="31">
        <v>66.9</v>
      </c>
      <c r="AI313" s="34">
        <v>4419</v>
      </c>
      <c r="AJ313" s="36">
        <v>4147</v>
      </c>
      <c r="AK313" s="34">
        <v>272</v>
      </c>
      <c r="AL313" s="32">
        <v>132.75</v>
      </c>
      <c r="AM313" s="32">
        <v>124.58</v>
      </c>
      <c r="AN313" s="32">
        <v>8.17</v>
      </c>
      <c r="AO313" s="30">
        <v>50.4</v>
      </c>
      <c r="AP313" s="30">
        <v>53.7</v>
      </c>
      <c r="AQ313" s="34">
        <v>1742</v>
      </c>
      <c r="AR313" s="28">
        <v>114</v>
      </c>
      <c r="AS313" s="28">
        <v>1856</v>
      </c>
      <c r="AT313" s="33">
        <v>3000</v>
      </c>
      <c r="AU313" s="52">
        <f t="shared" si="11"/>
        <v>1338</v>
      </c>
      <c r="AV313" s="28">
        <v>4147</v>
      </c>
      <c r="AW313" s="34">
        <v>1742</v>
      </c>
      <c r="AX313" s="28">
        <v>272</v>
      </c>
      <c r="AY313" s="28">
        <v>114</v>
      </c>
      <c r="AZ313" s="28">
        <v>4419</v>
      </c>
      <c r="BA313" s="28">
        <v>1856</v>
      </c>
    </row>
    <row r="314" spans="16:53" ht="13.5">
      <c r="P314" s="24" t="s">
        <v>865</v>
      </c>
      <c r="Q314" s="25" t="s">
        <v>82</v>
      </c>
      <c r="R314" s="25" t="s">
        <v>866</v>
      </c>
      <c r="S314" s="25" t="s">
        <v>45</v>
      </c>
      <c r="T314" s="26" t="s">
        <v>552</v>
      </c>
      <c r="U314" s="26" t="s">
        <v>35</v>
      </c>
      <c r="V314" s="27" t="s">
        <v>279</v>
      </c>
      <c r="W314" s="27">
        <v>4</v>
      </c>
      <c r="X314" s="28">
        <v>991</v>
      </c>
      <c r="Y314" s="28">
        <v>6236</v>
      </c>
      <c r="Z314" s="28">
        <v>17100</v>
      </c>
      <c r="AA314" s="22">
        <f t="shared" si="10"/>
        <v>0.0027421423989737012</v>
      </c>
      <c r="AB314" s="29" t="s">
        <v>602</v>
      </c>
      <c r="AC314" s="28">
        <v>336</v>
      </c>
      <c r="AD314" s="30">
        <v>33.9</v>
      </c>
      <c r="AE314" s="28">
        <v>17100</v>
      </c>
      <c r="AF314" s="35">
        <v>100</v>
      </c>
      <c r="AG314" s="34">
        <v>2767</v>
      </c>
      <c r="AH314" s="31">
        <v>161.81</v>
      </c>
      <c r="AI314" s="34">
        <v>4673</v>
      </c>
      <c r="AJ314" s="36">
        <v>4302</v>
      </c>
      <c r="AK314" s="34">
        <v>371</v>
      </c>
      <c r="AL314" s="32">
        <v>273.27</v>
      </c>
      <c r="AM314" s="32">
        <v>251.58</v>
      </c>
      <c r="AN314" s="32">
        <v>21.7</v>
      </c>
      <c r="AO314" s="30">
        <v>59.2</v>
      </c>
      <c r="AP314" s="30">
        <v>64.3</v>
      </c>
      <c r="AQ314" s="34">
        <v>4341</v>
      </c>
      <c r="AR314" s="28">
        <v>374</v>
      </c>
      <c r="AS314" s="28">
        <v>4715</v>
      </c>
      <c r="AT314" s="33">
        <v>3000</v>
      </c>
      <c r="AU314" s="52">
        <f t="shared" si="11"/>
        <v>3236</v>
      </c>
      <c r="AV314" s="28">
        <v>4672</v>
      </c>
      <c r="AW314" s="34">
        <v>4714</v>
      </c>
      <c r="AX314" s="28">
        <v>371</v>
      </c>
      <c r="AY314" s="28">
        <v>374</v>
      </c>
      <c r="AZ314" s="28">
        <v>5043</v>
      </c>
      <c r="BA314" s="28">
        <v>5089</v>
      </c>
    </row>
    <row r="315" spans="16:53" ht="13.5">
      <c r="P315" s="24" t="s">
        <v>867</v>
      </c>
      <c r="Q315" s="25" t="s">
        <v>82</v>
      </c>
      <c r="R315" s="25" t="s">
        <v>868</v>
      </c>
      <c r="S315" s="25" t="s">
        <v>45</v>
      </c>
      <c r="T315" s="26" t="s">
        <v>552</v>
      </c>
      <c r="U315" s="26" t="s">
        <v>35</v>
      </c>
      <c r="V315" s="27" t="s">
        <v>279</v>
      </c>
      <c r="W315" s="27">
        <v>4</v>
      </c>
      <c r="X315" s="28">
        <v>271</v>
      </c>
      <c r="Y315" s="28">
        <v>26219</v>
      </c>
      <c r="Z315" s="28">
        <v>20075</v>
      </c>
      <c r="AA315" s="22">
        <f t="shared" si="10"/>
        <v>0.0007656661199893208</v>
      </c>
      <c r="AB315" s="29" t="s">
        <v>869</v>
      </c>
      <c r="AC315" s="28">
        <v>271</v>
      </c>
      <c r="AD315" s="30">
        <v>100</v>
      </c>
      <c r="AE315" s="28">
        <v>20075</v>
      </c>
      <c r="AF315" s="35">
        <v>100</v>
      </c>
      <c r="AG315" s="34">
        <v>4465</v>
      </c>
      <c r="AH315" s="31">
        <v>222.42</v>
      </c>
      <c r="AI315" s="34">
        <v>7360</v>
      </c>
      <c r="AJ315" s="36">
        <v>7273</v>
      </c>
      <c r="AK315" s="34">
        <v>87</v>
      </c>
      <c r="AL315" s="32">
        <v>366.63</v>
      </c>
      <c r="AM315" s="32">
        <v>362.29</v>
      </c>
      <c r="AN315" s="32">
        <v>4.33</v>
      </c>
      <c r="AO315" s="30">
        <v>60.7</v>
      </c>
      <c r="AP315" s="30">
        <v>61.4</v>
      </c>
      <c r="AQ315" s="34">
        <v>26838</v>
      </c>
      <c r="AR315" s="28">
        <v>321</v>
      </c>
      <c r="AS315" s="28">
        <v>27159</v>
      </c>
      <c r="AT315" s="33">
        <v>3360</v>
      </c>
      <c r="AU315" s="52">
        <f t="shared" si="11"/>
        <v>4448</v>
      </c>
      <c r="AV315" s="28">
        <v>7273</v>
      </c>
      <c r="AW315" s="34">
        <v>26838</v>
      </c>
      <c r="AX315" s="28">
        <v>87</v>
      </c>
      <c r="AY315" s="28">
        <v>321</v>
      </c>
      <c r="AZ315" s="28">
        <v>7360</v>
      </c>
      <c r="BA315" s="28">
        <v>27159</v>
      </c>
    </row>
    <row r="316" spans="16:53" ht="13.5">
      <c r="P316" s="24" t="s">
        <v>222</v>
      </c>
      <c r="Q316" s="25" t="s">
        <v>82</v>
      </c>
      <c r="R316" s="25" t="s">
        <v>223</v>
      </c>
      <c r="S316" s="25" t="s">
        <v>40</v>
      </c>
      <c r="T316" s="26" t="s">
        <v>552</v>
      </c>
      <c r="U316" s="26" t="s">
        <v>35</v>
      </c>
      <c r="V316" s="27" t="s">
        <v>279</v>
      </c>
      <c r="W316" s="27">
        <v>4</v>
      </c>
      <c r="X316" s="28">
        <v>78</v>
      </c>
      <c r="Y316" s="28">
        <v>2</v>
      </c>
      <c r="Z316" s="28">
        <v>6512</v>
      </c>
      <c r="AA316" s="22">
        <f t="shared" si="10"/>
        <v>3.256</v>
      </c>
      <c r="AB316" s="29" t="s">
        <v>221</v>
      </c>
      <c r="AC316" s="28">
        <v>78</v>
      </c>
      <c r="AD316" s="30">
        <v>100</v>
      </c>
      <c r="AE316" s="28">
        <v>6512</v>
      </c>
      <c r="AF316" s="35">
        <v>100</v>
      </c>
      <c r="AG316" s="34">
        <v>684</v>
      </c>
      <c r="AH316" s="31">
        <v>130.68</v>
      </c>
      <c r="AI316" s="34">
        <v>1491</v>
      </c>
      <c r="AJ316" s="36">
        <v>1291</v>
      </c>
      <c r="AK316" s="34">
        <v>200</v>
      </c>
      <c r="AL316" s="32">
        <v>284.87</v>
      </c>
      <c r="AM316" s="32">
        <v>246.66</v>
      </c>
      <c r="AN316" s="32">
        <v>38.21</v>
      </c>
      <c r="AO316" s="30">
        <v>45.9</v>
      </c>
      <c r="AP316" s="30">
        <v>53</v>
      </c>
      <c r="AQ316" s="34">
        <v>16551</v>
      </c>
      <c r="AR316" s="28">
        <v>2564</v>
      </c>
      <c r="AS316" s="28">
        <v>19115</v>
      </c>
      <c r="AT316" s="33">
        <v>2620</v>
      </c>
      <c r="AU316" s="52">
        <f t="shared" si="11"/>
        <v>2101</v>
      </c>
      <c r="AV316" s="28">
        <v>1291</v>
      </c>
      <c r="AW316" s="34">
        <v>16551</v>
      </c>
      <c r="AX316" s="28">
        <v>200</v>
      </c>
      <c r="AY316" s="28">
        <v>2564</v>
      </c>
      <c r="AZ316" s="28">
        <v>1491</v>
      </c>
      <c r="BA316" s="28">
        <v>19115</v>
      </c>
    </row>
    <row r="317" spans="16:53" ht="13.5">
      <c r="P317" s="24" t="s">
        <v>870</v>
      </c>
      <c r="Q317" s="25" t="s">
        <v>82</v>
      </c>
      <c r="R317" s="25" t="s">
        <v>871</v>
      </c>
      <c r="S317" s="25" t="s">
        <v>45</v>
      </c>
      <c r="T317" s="26" t="s">
        <v>552</v>
      </c>
      <c r="U317" s="26" t="s">
        <v>35</v>
      </c>
      <c r="V317" s="27" t="s">
        <v>279</v>
      </c>
      <c r="W317" s="27">
        <v>4</v>
      </c>
      <c r="X317" s="28">
        <v>2509</v>
      </c>
      <c r="Y317" s="28">
        <v>8466</v>
      </c>
      <c r="Z317" s="28">
        <v>6765</v>
      </c>
      <c r="AA317" s="22">
        <f t="shared" si="10"/>
        <v>0.0007990786676116229</v>
      </c>
      <c r="AB317" s="29" t="s">
        <v>872</v>
      </c>
      <c r="AC317" s="28">
        <v>234</v>
      </c>
      <c r="AD317" s="30">
        <v>9.3</v>
      </c>
      <c r="AE317" s="28">
        <v>6765</v>
      </c>
      <c r="AF317" s="35">
        <v>100</v>
      </c>
      <c r="AG317" s="34">
        <v>1204</v>
      </c>
      <c r="AH317" s="31">
        <v>177.97</v>
      </c>
      <c r="AI317" s="34">
        <v>1589</v>
      </c>
      <c r="AJ317" s="36">
        <v>1505</v>
      </c>
      <c r="AK317" s="34">
        <v>84</v>
      </c>
      <c r="AL317" s="32">
        <v>234.89</v>
      </c>
      <c r="AM317" s="32">
        <v>222.47</v>
      </c>
      <c r="AN317" s="32">
        <v>12.42</v>
      </c>
      <c r="AO317" s="30">
        <v>75.8</v>
      </c>
      <c r="AP317" s="30">
        <v>80</v>
      </c>
      <c r="AQ317" s="34">
        <v>600</v>
      </c>
      <c r="AR317" s="28">
        <v>33</v>
      </c>
      <c r="AS317" s="28">
        <v>633</v>
      </c>
      <c r="AT317" s="33">
        <v>3510</v>
      </c>
      <c r="AU317" s="52">
        <f t="shared" si="11"/>
        <v>3559</v>
      </c>
      <c r="AV317" s="28">
        <v>2417</v>
      </c>
      <c r="AW317" s="34">
        <v>963</v>
      </c>
      <c r="AX317" s="28">
        <v>84</v>
      </c>
      <c r="AY317" s="28">
        <v>33</v>
      </c>
      <c r="AZ317" s="28">
        <v>2501</v>
      </c>
      <c r="BA317" s="28">
        <v>997</v>
      </c>
    </row>
    <row r="318" spans="16:53" ht="13.5">
      <c r="P318" s="24" t="s">
        <v>873</v>
      </c>
      <c r="Q318" s="25" t="s">
        <v>874</v>
      </c>
      <c r="R318" s="25" t="s">
        <v>875</v>
      </c>
      <c r="S318" s="25" t="s">
        <v>45</v>
      </c>
      <c r="T318" s="26" t="s">
        <v>552</v>
      </c>
      <c r="U318" s="26" t="s">
        <v>35</v>
      </c>
      <c r="V318" s="27" t="s">
        <v>279</v>
      </c>
      <c r="W318" s="27">
        <v>4</v>
      </c>
      <c r="X318" s="28">
        <v>150</v>
      </c>
      <c r="Y318" s="28">
        <v>1100</v>
      </c>
      <c r="Z318" s="28">
        <v>9933</v>
      </c>
      <c r="AA318" s="22">
        <f t="shared" si="10"/>
        <v>0.00903</v>
      </c>
      <c r="AB318" s="29" t="s">
        <v>876</v>
      </c>
      <c r="AC318" s="28">
        <v>150</v>
      </c>
      <c r="AD318" s="30">
        <v>100</v>
      </c>
      <c r="AE318" s="28">
        <v>9933</v>
      </c>
      <c r="AF318" s="35">
        <v>100</v>
      </c>
      <c r="AG318" s="34">
        <v>2300</v>
      </c>
      <c r="AH318" s="31">
        <v>231.55</v>
      </c>
      <c r="AI318" s="34">
        <v>2249</v>
      </c>
      <c r="AJ318" s="36">
        <v>2090</v>
      </c>
      <c r="AK318" s="34">
        <v>159</v>
      </c>
      <c r="AL318" s="32">
        <v>226.42</v>
      </c>
      <c r="AM318" s="32">
        <v>210.41</v>
      </c>
      <c r="AN318" s="32">
        <v>16.01</v>
      </c>
      <c r="AO318" s="30">
        <v>102.3</v>
      </c>
      <c r="AP318" s="30">
        <v>110</v>
      </c>
      <c r="AQ318" s="34">
        <v>13933</v>
      </c>
      <c r="AR318" s="28">
        <v>1060</v>
      </c>
      <c r="AS318" s="28">
        <v>14993</v>
      </c>
      <c r="AT318" s="33">
        <v>4510</v>
      </c>
      <c r="AU318" s="52">
        <f t="shared" si="11"/>
        <v>4631</v>
      </c>
      <c r="AV318" s="28">
        <v>2231</v>
      </c>
      <c r="AW318" s="34">
        <v>14873</v>
      </c>
      <c r="AX318" s="28">
        <v>159</v>
      </c>
      <c r="AY318" s="28">
        <v>1060</v>
      </c>
      <c r="AZ318" s="28">
        <v>2390</v>
      </c>
      <c r="BA318" s="28">
        <v>15933</v>
      </c>
    </row>
    <row r="319" spans="16:53" ht="13.5">
      <c r="P319" s="24" t="s">
        <v>877</v>
      </c>
      <c r="Q319" s="25" t="s">
        <v>874</v>
      </c>
      <c r="R319" s="25" t="s">
        <v>878</v>
      </c>
      <c r="S319" s="25" t="s">
        <v>45</v>
      </c>
      <c r="T319" s="26" t="s">
        <v>552</v>
      </c>
      <c r="U319" s="26" t="s">
        <v>35</v>
      </c>
      <c r="V319" s="27" t="s">
        <v>279</v>
      </c>
      <c r="W319" s="27">
        <v>4</v>
      </c>
      <c r="X319" s="28">
        <v>2603</v>
      </c>
      <c r="Y319" s="28">
        <v>1809</v>
      </c>
      <c r="Z319" s="28">
        <v>10429</v>
      </c>
      <c r="AA319" s="22">
        <f t="shared" si="10"/>
        <v>0.00576506357103372</v>
      </c>
      <c r="AB319" s="29" t="s">
        <v>879</v>
      </c>
      <c r="AC319" s="28">
        <v>189</v>
      </c>
      <c r="AD319" s="30">
        <v>7.3</v>
      </c>
      <c r="AE319" s="28">
        <v>10429</v>
      </c>
      <c r="AF319" s="35">
        <v>100</v>
      </c>
      <c r="AG319" s="34">
        <v>1637</v>
      </c>
      <c r="AH319" s="31">
        <v>156.97</v>
      </c>
      <c r="AI319" s="34">
        <v>2684</v>
      </c>
      <c r="AJ319" s="36">
        <v>2556</v>
      </c>
      <c r="AK319" s="34">
        <v>128</v>
      </c>
      <c r="AL319" s="32">
        <v>257.36</v>
      </c>
      <c r="AM319" s="32">
        <v>245.09</v>
      </c>
      <c r="AN319" s="32">
        <v>12.27</v>
      </c>
      <c r="AO319" s="30">
        <v>61</v>
      </c>
      <c r="AP319" s="30">
        <v>64</v>
      </c>
      <c r="AQ319" s="34">
        <v>982</v>
      </c>
      <c r="AR319" s="28">
        <v>49</v>
      </c>
      <c r="AS319" s="28">
        <v>1031</v>
      </c>
      <c r="AT319" s="33">
        <v>3670</v>
      </c>
      <c r="AU319" s="52">
        <f t="shared" si="11"/>
        <v>3139</v>
      </c>
      <c r="AV319" s="28">
        <v>2556</v>
      </c>
      <c r="AW319" s="34">
        <v>982</v>
      </c>
      <c r="AX319" s="28">
        <v>128</v>
      </c>
      <c r="AY319" s="28">
        <v>49</v>
      </c>
      <c r="AZ319" s="28">
        <v>2684</v>
      </c>
      <c r="BA319" s="28">
        <v>1031</v>
      </c>
    </row>
    <row r="320" spans="16:53" ht="13.5">
      <c r="P320" s="24" t="s">
        <v>880</v>
      </c>
      <c r="Q320" s="25" t="s">
        <v>548</v>
      </c>
      <c r="R320" s="25" t="s">
        <v>881</v>
      </c>
      <c r="S320" s="25" t="s">
        <v>45</v>
      </c>
      <c r="T320" s="26" t="s">
        <v>552</v>
      </c>
      <c r="U320" s="26" t="s">
        <v>35</v>
      </c>
      <c r="V320" s="27" t="s">
        <v>279</v>
      </c>
      <c r="W320" s="27">
        <v>4</v>
      </c>
      <c r="X320" s="28">
        <v>81</v>
      </c>
      <c r="Y320" s="28">
        <v>38</v>
      </c>
      <c r="Z320" s="28">
        <v>784</v>
      </c>
      <c r="AA320" s="22">
        <f t="shared" si="10"/>
        <v>0.02063157894736842</v>
      </c>
      <c r="AB320" s="29" t="s">
        <v>812</v>
      </c>
      <c r="AC320" s="28">
        <v>81</v>
      </c>
      <c r="AD320" s="30">
        <v>100</v>
      </c>
      <c r="AE320" s="28">
        <v>784</v>
      </c>
      <c r="AF320" s="35">
        <v>100</v>
      </c>
      <c r="AG320" s="34">
        <v>71</v>
      </c>
      <c r="AH320" s="31">
        <v>90.56</v>
      </c>
      <c r="AI320" s="34">
        <v>288</v>
      </c>
      <c r="AJ320" s="36">
        <v>288</v>
      </c>
      <c r="AK320" s="34">
        <v>0</v>
      </c>
      <c r="AL320" s="32">
        <v>367.35</v>
      </c>
      <c r="AM320" s="32">
        <v>367.35</v>
      </c>
      <c r="AN320" s="32">
        <v>0</v>
      </c>
      <c r="AO320" s="30">
        <v>24.7</v>
      </c>
      <c r="AP320" s="30">
        <v>24.7</v>
      </c>
      <c r="AQ320" s="34">
        <v>3556</v>
      </c>
      <c r="AR320" s="28">
        <v>0</v>
      </c>
      <c r="AS320" s="28">
        <v>3556</v>
      </c>
      <c r="AT320" s="33">
        <v>2142</v>
      </c>
      <c r="AU320" s="52">
        <f t="shared" si="11"/>
        <v>1811</v>
      </c>
      <c r="AV320" s="28">
        <v>288</v>
      </c>
      <c r="AW320" s="34">
        <v>3556</v>
      </c>
      <c r="AX320" s="28">
        <v>0</v>
      </c>
      <c r="AY320" s="28">
        <v>0</v>
      </c>
      <c r="AZ320" s="28">
        <v>288</v>
      </c>
      <c r="BA320" s="28">
        <v>3556</v>
      </c>
    </row>
    <row r="321" spans="16:53" ht="13.5">
      <c r="P321" s="24" t="s">
        <v>882</v>
      </c>
      <c r="Q321" s="25" t="s">
        <v>548</v>
      </c>
      <c r="R321" s="25" t="s">
        <v>883</v>
      </c>
      <c r="S321" s="25" t="s">
        <v>45</v>
      </c>
      <c r="T321" s="26" t="s">
        <v>552</v>
      </c>
      <c r="U321" s="26" t="s">
        <v>35</v>
      </c>
      <c r="V321" s="27" t="s">
        <v>279</v>
      </c>
      <c r="W321" s="27">
        <v>4</v>
      </c>
      <c r="X321" s="28">
        <v>637</v>
      </c>
      <c r="Y321" s="28">
        <v>4496</v>
      </c>
      <c r="Z321" s="28">
        <v>45427</v>
      </c>
      <c r="AA321" s="22">
        <f t="shared" si="10"/>
        <v>0.010103870106761566</v>
      </c>
      <c r="AB321" s="29" t="s">
        <v>772</v>
      </c>
      <c r="AC321" s="28">
        <v>637</v>
      </c>
      <c r="AD321" s="30">
        <v>100</v>
      </c>
      <c r="AE321" s="28">
        <v>45427</v>
      </c>
      <c r="AF321" s="35">
        <v>100</v>
      </c>
      <c r="AG321" s="34">
        <v>3800</v>
      </c>
      <c r="AH321" s="31">
        <v>83.65</v>
      </c>
      <c r="AI321" s="34">
        <v>7208</v>
      </c>
      <c r="AJ321" s="36">
        <v>7208</v>
      </c>
      <c r="AK321" s="34">
        <v>0</v>
      </c>
      <c r="AL321" s="32">
        <v>158.67</v>
      </c>
      <c r="AM321" s="32">
        <v>158.67</v>
      </c>
      <c r="AN321" s="32">
        <v>0</v>
      </c>
      <c r="AO321" s="30">
        <v>52.7</v>
      </c>
      <c r="AP321" s="30">
        <v>52.7</v>
      </c>
      <c r="AQ321" s="34">
        <v>11316</v>
      </c>
      <c r="AR321" s="28">
        <v>0</v>
      </c>
      <c r="AS321" s="28">
        <v>11316</v>
      </c>
      <c r="AT321" s="33">
        <v>3360</v>
      </c>
      <c r="AU321" s="52">
        <f t="shared" si="11"/>
        <v>1673</v>
      </c>
      <c r="AV321" s="28">
        <v>7208</v>
      </c>
      <c r="AW321" s="34">
        <v>11316</v>
      </c>
      <c r="AX321" s="28">
        <v>0</v>
      </c>
      <c r="AY321" s="28">
        <v>0</v>
      </c>
      <c r="AZ321" s="28">
        <v>7208</v>
      </c>
      <c r="BA321" s="28">
        <v>11316</v>
      </c>
    </row>
    <row r="322" spans="16:53" ht="13.5">
      <c r="P322" s="24" t="s">
        <v>884</v>
      </c>
      <c r="Q322" s="25" t="s">
        <v>548</v>
      </c>
      <c r="R322" s="25" t="s">
        <v>885</v>
      </c>
      <c r="S322" s="25" t="s">
        <v>45</v>
      </c>
      <c r="T322" s="26" t="s">
        <v>552</v>
      </c>
      <c r="U322" s="26" t="s">
        <v>35</v>
      </c>
      <c r="V322" s="27" t="s">
        <v>279</v>
      </c>
      <c r="W322" s="27">
        <v>4</v>
      </c>
      <c r="X322" s="28">
        <v>10850</v>
      </c>
      <c r="Y322" s="28">
        <v>11572</v>
      </c>
      <c r="Z322" s="28">
        <v>21582</v>
      </c>
      <c r="AA322" s="22">
        <f t="shared" si="10"/>
        <v>0.001865019011406844</v>
      </c>
      <c r="AB322" s="29" t="s">
        <v>644</v>
      </c>
      <c r="AC322" s="28">
        <v>546</v>
      </c>
      <c r="AD322" s="30">
        <v>5</v>
      </c>
      <c r="AE322" s="28">
        <v>21582</v>
      </c>
      <c r="AF322" s="35">
        <v>100</v>
      </c>
      <c r="AG322" s="34">
        <v>5407</v>
      </c>
      <c r="AH322" s="31">
        <v>250.53</v>
      </c>
      <c r="AI322" s="34">
        <v>5920</v>
      </c>
      <c r="AJ322" s="36">
        <v>5681</v>
      </c>
      <c r="AK322" s="34">
        <v>239</v>
      </c>
      <c r="AL322" s="32">
        <v>274.3</v>
      </c>
      <c r="AM322" s="32">
        <v>263.23</v>
      </c>
      <c r="AN322" s="32">
        <v>11.07</v>
      </c>
      <c r="AO322" s="30">
        <v>91.3</v>
      </c>
      <c r="AP322" s="30">
        <v>95.2</v>
      </c>
      <c r="AQ322" s="34">
        <v>524</v>
      </c>
      <c r="AR322" s="28">
        <v>22</v>
      </c>
      <c r="AS322" s="28">
        <v>546</v>
      </c>
      <c r="AT322" s="33">
        <v>3465</v>
      </c>
      <c r="AU322" s="52">
        <f t="shared" si="11"/>
        <v>5011</v>
      </c>
      <c r="AV322" s="28">
        <v>5681</v>
      </c>
      <c r="AW322" s="34">
        <v>524</v>
      </c>
      <c r="AX322" s="28">
        <v>239</v>
      </c>
      <c r="AY322" s="28">
        <v>22</v>
      </c>
      <c r="AZ322" s="28">
        <v>5920</v>
      </c>
      <c r="BA322" s="28">
        <v>546</v>
      </c>
    </row>
    <row r="323" spans="16:53" ht="13.5">
      <c r="P323" s="54" t="s">
        <v>85</v>
      </c>
      <c r="Q323" s="55" t="s">
        <v>86</v>
      </c>
      <c r="R323" s="85">
        <f>COUNTA(R194:R322)</f>
        <v>129</v>
      </c>
      <c r="S323" s="85"/>
      <c r="T323" s="86" t="str">
        <f>CONCATENATE(T322," 計")</f>
        <v>d4 計</v>
      </c>
      <c r="U323" s="56"/>
      <c r="V323" s="56"/>
      <c r="W323" s="56"/>
      <c r="X323" s="52">
        <f>SUM(X194:X322)</f>
        <v>122132</v>
      </c>
      <c r="Y323" s="52">
        <f>SUM(Y194:Y322)</f>
        <v>648492</v>
      </c>
      <c r="Z323" s="52">
        <f>SUM(Z194:Z322)</f>
        <v>2666983</v>
      </c>
      <c r="AA323" s="22">
        <f t="shared" si="10"/>
        <v>0.004112591982630472</v>
      </c>
      <c r="AB323" s="56"/>
      <c r="AC323" s="52">
        <f>SUM(AC194:AC322)</f>
        <v>44613</v>
      </c>
      <c r="AD323" s="57">
        <f>AC323/X323*100</f>
        <v>36.528510136573544</v>
      </c>
      <c r="AE323" s="52">
        <f>SUM(AE194:AE322)</f>
        <v>2666983</v>
      </c>
      <c r="AF323" s="58">
        <f>Z323/AE323*100</f>
        <v>100</v>
      </c>
      <c r="AG323" s="52">
        <f>SUM(AG194:AG322)</f>
        <v>393556</v>
      </c>
      <c r="AH323" s="59">
        <f>ROUND(AG323*1000/Z323,2)</f>
        <v>147.57</v>
      </c>
      <c r="AI323" s="52">
        <f>SUM(AI194:AI322)</f>
        <v>707777</v>
      </c>
      <c r="AJ323" s="52">
        <f>SUM(AJ194:AJ322)</f>
        <v>654288</v>
      </c>
      <c r="AK323" s="52">
        <f>SUM(AK194:AK322)</f>
        <v>53489</v>
      </c>
      <c r="AL323" s="60">
        <f>ROUND(AI323*1000/$Z323,2)</f>
        <v>265.38</v>
      </c>
      <c r="AM323" s="60">
        <f>ROUND(AJ323*1000/$Z323,2)</f>
        <v>245.33</v>
      </c>
      <c r="AN323" s="60">
        <f>ROUND(AK323*1000/$Z323,2)</f>
        <v>20.06</v>
      </c>
      <c r="AO323" s="61">
        <f>AG323/AI323*100</f>
        <v>55.604519502611694</v>
      </c>
      <c r="AP323" s="58">
        <f>AG323/AJ323*100</f>
        <v>60.15027021739662</v>
      </c>
      <c r="AQ323" s="62">
        <f>AJ323*1000/$X323</f>
        <v>5357.220056987521</v>
      </c>
      <c r="AR323" s="62">
        <f>AK323*1000/$X323</f>
        <v>437.960567255101</v>
      </c>
      <c r="AS323" s="62">
        <f>AI323*1000/$X323</f>
        <v>5795.180624242623</v>
      </c>
      <c r="AT323" s="52">
        <f>AVERAGE(AT194:AT322)</f>
        <v>3115.9302325581393</v>
      </c>
      <c r="AU323" s="52">
        <f t="shared" si="11"/>
        <v>2951</v>
      </c>
      <c r="AV323" s="52">
        <f>SUM(AV194:AV322)</f>
        <v>688135</v>
      </c>
      <c r="AW323" s="52">
        <f>AV323*1000/$X323</f>
        <v>5634.354632692497</v>
      </c>
      <c r="AX323" s="52">
        <f>SUM(AX194:AX322)</f>
        <v>63279</v>
      </c>
      <c r="AY323" s="52">
        <f>AX323*1000/$X323</f>
        <v>518.119739298464</v>
      </c>
      <c r="AZ323" s="52">
        <f>SUM(AZ194:AZ322)</f>
        <v>751414</v>
      </c>
      <c r="BA323" s="52">
        <f>AZ323*1000/$X323</f>
        <v>6152.47437199096</v>
      </c>
    </row>
    <row r="324" spans="16:53" ht="13.5">
      <c r="P324" s="24"/>
      <c r="Q324" s="25" t="s">
        <v>931</v>
      </c>
      <c r="R324" s="26" t="s">
        <v>932</v>
      </c>
      <c r="S324" s="25"/>
      <c r="T324" s="87" t="s">
        <v>933</v>
      </c>
      <c r="U324" s="26"/>
      <c r="V324" s="27"/>
      <c r="W324" s="27"/>
      <c r="X324" s="28">
        <v>268805</v>
      </c>
      <c r="Y324" s="28">
        <v>1047311</v>
      </c>
      <c r="Z324" s="28">
        <v>10795296</v>
      </c>
      <c r="AA324" s="22">
        <v>0.010307631639503451</v>
      </c>
      <c r="AB324" s="29" t="s">
        <v>85</v>
      </c>
      <c r="AC324" s="28">
        <v>142455</v>
      </c>
      <c r="AD324" s="30">
        <v>52.99566600323655</v>
      </c>
      <c r="AE324" s="28">
        <v>10795296</v>
      </c>
      <c r="AF324" s="35">
        <v>100</v>
      </c>
      <c r="AG324" s="34">
        <v>1452196</v>
      </c>
      <c r="AH324" s="31">
        <v>134.52</v>
      </c>
      <c r="AI324" s="34">
        <v>2771750</v>
      </c>
      <c r="AJ324" s="36">
        <v>2173116</v>
      </c>
      <c r="AK324" s="34">
        <v>598634</v>
      </c>
      <c r="AL324" s="32">
        <v>256.76</v>
      </c>
      <c r="AM324" s="32">
        <v>201.3</v>
      </c>
      <c r="AN324" s="32">
        <v>55.45</v>
      </c>
      <c r="AO324" s="30">
        <v>52.3927482637323</v>
      </c>
      <c r="AP324" s="30">
        <v>66.82551690751897</v>
      </c>
      <c r="AQ324" s="34">
        <v>8084.358549878165</v>
      </c>
      <c r="AR324" s="28">
        <v>2227.019586689236</v>
      </c>
      <c r="AS324" s="28">
        <v>10311.3781365674</v>
      </c>
      <c r="AT324" s="33">
        <v>3078.292055612812</v>
      </c>
      <c r="AU324" s="33"/>
      <c r="AV324" s="28">
        <v>2141481.780748663</v>
      </c>
      <c r="AW324" s="34">
        <v>7966.6739113806025</v>
      </c>
      <c r="AX324" s="28">
        <v>656468</v>
      </c>
      <c r="AY324" s="28">
        <v>2442.171834601291</v>
      </c>
      <c r="AZ324" s="28">
        <v>2959499</v>
      </c>
      <c r="BA324" s="28">
        <v>11009.836126560145</v>
      </c>
    </row>
    <row r="325" spans="16:53" ht="13.5">
      <c r="P325" s="64"/>
      <c r="Q325" s="65"/>
      <c r="R325" s="65"/>
      <c r="S325" s="65"/>
      <c r="T325" s="66"/>
      <c r="U325" s="66"/>
      <c r="V325" s="64"/>
      <c r="W325" s="64"/>
      <c r="X325" s="67"/>
      <c r="Y325" s="67"/>
      <c r="Z325" s="67"/>
      <c r="AA325" s="38"/>
      <c r="AB325" s="67"/>
      <c r="AC325" s="67"/>
      <c r="AD325" s="68"/>
      <c r="AE325" s="67"/>
      <c r="AF325" s="69"/>
      <c r="AG325" s="67"/>
      <c r="AH325" s="70"/>
      <c r="AI325" s="67"/>
      <c r="AJ325" s="67"/>
      <c r="AK325" s="67"/>
      <c r="AL325" s="71"/>
      <c r="AM325" s="71"/>
      <c r="AN325" s="71"/>
      <c r="AO325" s="72"/>
      <c r="AP325" s="69"/>
      <c r="AQ325" s="73"/>
      <c r="AR325" s="73"/>
      <c r="AS325" s="73"/>
      <c r="AT325" s="67"/>
      <c r="AU325" s="74"/>
      <c r="AV325" s="67"/>
      <c r="AW325" s="74"/>
      <c r="AX325" s="67"/>
      <c r="AY325" s="74"/>
      <c r="AZ325" s="67"/>
      <c r="BA325" s="74"/>
    </row>
    <row r="326" spans="16:53" ht="13.5">
      <c r="P326" s="64"/>
      <c r="Q326" s="65"/>
      <c r="R326" s="65"/>
      <c r="S326" s="65"/>
      <c r="T326" s="66"/>
      <c r="U326" s="66"/>
      <c r="V326" s="64"/>
      <c r="W326" s="64"/>
      <c r="X326" s="67"/>
      <c r="Y326" s="67"/>
      <c r="Z326" s="67"/>
      <c r="AA326" s="38"/>
      <c r="AB326" s="67"/>
      <c r="AC326" s="67"/>
      <c r="AD326" s="68"/>
      <c r="AE326" s="67"/>
      <c r="AF326" s="69"/>
      <c r="AG326" s="67"/>
      <c r="AH326" s="70"/>
      <c r="AI326" s="67"/>
      <c r="AJ326" s="67"/>
      <c r="AK326" s="67"/>
      <c r="AL326" s="71"/>
      <c r="AM326" s="71"/>
      <c r="AN326" s="71"/>
      <c r="AO326" s="72"/>
      <c r="AP326" s="69"/>
      <c r="AQ326" s="73"/>
      <c r="AR326" s="73"/>
      <c r="AS326" s="73"/>
      <c r="AT326" s="67"/>
      <c r="AU326" s="74"/>
      <c r="AV326" s="67"/>
      <c r="AW326" s="74"/>
      <c r="AX326" s="67"/>
      <c r="AY326" s="74"/>
      <c r="AZ326" s="67"/>
      <c r="BA326" s="74"/>
    </row>
    <row r="327" spans="16:53" ht="13.5">
      <c r="P327" s="64"/>
      <c r="Q327" s="65"/>
      <c r="R327" s="65"/>
      <c r="S327" s="65"/>
      <c r="T327" s="66"/>
      <c r="U327" s="66"/>
      <c r="V327" s="64"/>
      <c r="W327" s="64"/>
      <c r="X327" s="67"/>
      <c r="Y327" s="67"/>
      <c r="Z327" s="67"/>
      <c r="AA327" s="38"/>
      <c r="AB327" s="67"/>
      <c r="AC327" s="67"/>
      <c r="AD327" s="68"/>
      <c r="AE327" s="67"/>
      <c r="AF327" s="69"/>
      <c r="AG327" s="67"/>
      <c r="AH327" s="70"/>
      <c r="AI327" s="67"/>
      <c r="AJ327" s="67"/>
      <c r="AK327" s="67"/>
      <c r="AL327" s="71"/>
      <c r="AM327" s="71"/>
      <c r="AN327" s="71"/>
      <c r="AO327" s="72"/>
      <c r="AP327" s="69"/>
      <c r="AQ327" s="73"/>
      <c r="AR327" s="73"/>
      <c r="AS327" s="73"/>
      <c r="AT327" s="67"/>
      <c r="AU327" s="74"/>
      <c r="AV327" s="67"/>
      <c r="AW327" s="74"/>
      <c r="AX327" s="67"/>
      <c r="AY327" s="74"/>
      <c r="AZ327" s="67"/>
      <c r="BA327" s="74"/>
    </row>
    <row r="328" spans="16:53" ht="13.5">
      <c r="P328" s="64"/>
      <c r="Q328" s="65"/>
      <c r="R328" s="65"/>
      <c r="S328" s="65"/>
      <c r="T328" s="66"/>
      <c r="U328" s="66"/>
      <c r="V328" s="64"/>
      <c r="W328" s="64"/>
      <c r="X328" s="67"/>
      <c r="Y328" s="67"/>
      <c r="Z328" s="67"/>
      <c r="AA328" s="38"/>
      <c r="AB328" s="67"/>
      <c r="AC328" s="67"/>
      <c r="AD328" s="68"/>
      <c r="AE328" s="67"/>
      <c r="AF328" s="69"/>
      <c r="AG328" s="67"/>
      <c r="AH328" s="70"/>
      <c r="AI328" s="67"/>
      <c r="AJ328" s="67"/>
      <c r="AK328" s="67"/>
      <c r="AL328" s="71"/>
      <c r="AM328" s="71"/>
      <c r="AN328" s="71"/>
      <c r="AO328" s="72"/>
      <c r="AP328" s="69"/>
      <c r="AQ328" s="73"/>
      <c r="AR328" s="73"/>
      <c r="AS328" s="73"/>
      <c r="AT328" s="67"/>
      <c r="AU328" s="74"/>
      <c r="AV328" s="67"/>
      <c r="AW328" s="74"/>
      <c r="AX328" s="67"/>
      <c r="AY328" s="74"/>
      <c r="AZ328" s="67"/>
      <c r="BA328" s="74"/>
    </row>
    <row r="329" spans="16:53" ht="13.5">
      <c r="P329" s="64"/>
      <c r="Q329" s="65"/>
      <c r="R329" s="65"/>
      <c r="S329" s="65"/>
      <c r="T329" s="66"/>
      <c r="U329" s="66"/>
      <c r="V329" s="64"/>
      <c r="W329" s="64"/>
      <c r="X329" s="67"/>
      <c r="Y329" s="67"/>
      <c r="Z329" s="67"/>
      <c r="AA329" s="38"/>
      <c r="AB329" s="67"/>
      <c r="AC329" s="67"/>
      <c r="AD329" s="68"/>
      <c r="AE329" s="67"/>
      <c r="AF329" s="69"/>
      <c r="AG329" s="67"/>
      <c r="AH329" s="70"/>
      <c r="AI329" s="67"/>
      <c r="AJ329" s="67"/>
      <c r="AK329" s="67"/>
      <c r="AL329" s="71"/>
      <c r="AM329" s="71"/>
      <c r="AN329" s="71"/>
      <c r="AO329" s="72"/>
      <c r="AP329" s="69"/>
      <c r="AQ329" s="73"/>
      <c r="AR329" s="73"/>
      <c r="AS329" s="73"/>
      <c r="AT329" s="67"/>
      <c r="AU329" s="74"/>
      <c r="AV329" s="67"/>
      <c r="AW329" s="74"/>
      <c r="AX329" s="67"/>
      <c r="AY329" s="74"/>
      <c r="AZ329" s="67"/>
      <c r="BA329" s="74"/>
    </row>
    <row r="330" spans="16:53" ht="13.5">
      <c r="P330" s="64"/>
      <c r="Q330" s="65"/>
      <c r="R330" s="65"/>
      <c r="S330" s="65"/>
      <c r="T330" s="66"/>
      <c r="U330" s="66"/>
      <c r="V330" s="64"/>
      <c r="W330" s="64"/>
      <c r="X330" s="67"/>
      <c r="Y330" s="67"/>
      <c r="Z330" s="67"/>
      <c r="AA330" s="38"/>
      <c r="AB330" s="67"/>
      <c r="AC330" s="67"/>
      <c r="AD330" s="68"/>
      <c r="AE330" s="67"/>
      <c r="AF330" s="69"/>
      <c r="AG330" s="67"/>
      <c r="AH330" s="70"/>
      <c r="AI330" s="67"/>
      <c r="AJ330" s="67"/>
      <c r="AK330" s="67"/>
      <c r="AL330" s="71"/>
      <c r="AM330" s="71"/>
      <c r="AN330" s="71"/>
      <c r="AO330" s="72"/>
      <c r="AP330" s="69"/>
      <c r="AQ330" s="73"/>
      <c r="AR330" s="73"/>
      <c r="AS330" s="73"/>
      <c r="AT330" s="67"/>
      <c r="AU330" s="74"/>
      <c r="AV330" s="67"/>
      <c r="AW330" s="74"/>
      <c r="AX330" s="67"/>
      <c r="AY330" s="74"/>
      <c r="AZ330" s="67"/>
      <c r="BA330" s="74"/>
    </row>
    <row r="331" spans="16:53" ht="13.5">
      <c r="P331" s="66"/>
      <c r="Q331" s="65"/>
      <c r="R331" s="65"/>
      <c r="S331" s="65"/>
      <c r="T331" s="66"/>
      <c r="U331" s="66"/>
      <c r="V331" s="64"/>
      <c r="W331" s="64"/>
      <c r="X331" s="67"/>
      <c r="Y331" s="67"/>
      <c r="Z331" s="67"/>
      <c r="AA331" s="38"/>
      <c r="AB331" s="75"/>
      <c r="AC331" s="67"/>
      <c r="AD331" s="68"/>
      <c r="AE331" s="67"/>
      <c r="AF331" s="69"/>
      <c r="AG331" s="67"/>
      <c r="AH331" s="70"/>
      <c r="AI331" s="67"/>
      <c r="AJ331" s="67"/>
      <c r="AK331" s="67"/>
      <c r="AL331" s="71"/>
      <c r="AM331" s="71"/>
      <c r="AN331" s="71"/>
      <c r="AO331" s="72"/>
      <c r="AP331" s="69"/>
      <c r="AQ331" s="73"/>
      <c r="AR331" s="73"/>
      <c r="AS331" s="73"/>
      <c r="AT331" s="67"/>
      <c r="AU331" s="37"/>
      <c r="AV331" s="67"/>
      <c r="AW331" s="74"/>
      <c r="AX331" s="67"/>
      <c r="AY331" s="74"/>
      <c r="AZ331" s="67"/>
      <c r="BA331" s="74"/>
    </row>
    <row r="332" spans="16:53" ht="13.5">
      <c r="P332" s="66"/>
      <c r="Q332" s="65"/>
      <c r="R332" s="65"/>
      <c r="S332" s="65"/>
      <c r="T332" s="66"/>
      <c r="U332" s="66"/>
      <c r="V332" s="64"/>
      <c r="W332" s="64"/>
      <c r="X332" s="67"/>
      <c r="Y332" s="67"/>
      <c r="Z332" s="67"/>
      <c r="AA332" s="38"/>
      <c r="AB332" s="75"/>
      <c r="AC332" s="67"/>
      <c r="AD332" s="76"/>
      <c r="AE332" s="67"/>
      <c r="AF332" s="77"/>
      <c r="AG332" s="78"/>
      <c r="AH332" s="79"/>
      <c r="AI332" s="78"/>
      <c r="AJ332" s="80"/>
      <c r="AK332" s="78"/>
      <c r="AL332" s="81"/>
      <c r="AM332" s="81"/>
      <c r="AN332" s="81"/>
      <c r="AO332" s="76"/>
      <c r="AP332" s="76"/>
      <c r="AQ332" s="78"/>
      <c r="AR332" s="67"/>
      <c r="AS332" s="67"/>
      <c r="AT332" s="37"/>
      <c r="AU332" s="37"/>
      <c r="AV332" s="67"/>
      <c r="AW332" s="78"/>
      <c r="AX332" s="67"/>
      <c r="AY332" s="67"/>
      <c r="AZ332" s="67"/>
      <c r="BA332" s="67"/>
    </row>
    <row r="333" spans="16:53" ht="13.5">
      <c r="P333" s="66"/>
      <c r="Q333" s="65"/>
      <c r="R333" s="65"/>
      <c r="S333" s="65"/>
      <c r="T333" s="66"/>
      <c r="U333" s="66"/>
      <c r="V333" s="64"/>
      <c r="W333" s="64"/>
      <c r="X333" s="67"/>
      <c r="Y333" s="67"/>
      <c r="Z333" s="67"/>
      <c r="AA333" s="81"/>
      <c r="AB333" s="75"/>
      <c r="AC333" s="67"/>
      <c r="AD333" s="76"/>
      <c r="AE333" s="67"/>
      <c r="AF333" s="77"/>
      <c r="AG333" s="78"/>
      <c r="AH333" s="79"/>
      <c r="AI333" s="78"/>
      <c r="AJ333" s="80"/>
      <c r="AK333" s="78"/>
      <c r="AL333" s="81"/>
      <c r="AM333" s="81"/>
      <c r="AN333" s="81"/>
      <c r="AO333" s="76"/>
      <c r="AP333" s="76"/>
      <c r="AQ333" s="78"/>
      <c r="AR333" s="67"/>
      <c r="AS333" s="67"/>
      <c r="AT333" s="37"/>
      <c r="AU333" s="37"/>
      <c r="AV333" s="67"/>
      <c r="AW333" s="78"/>
      <c r="AX333" s="67"/>
      <c r="AY333" s="67"/>
      <c r="AZ333" s="67"/>
      <c r="BA333" s="67"/>
    </row>
    <row r="334" spans="16:53" ht="13.5">
      <c r="P334" s="66"/>
      <c r="Q334" s="65"/>
      <c r="R334" s="65"/>
      <c r="S334" s="65"/>
      <c r="T334" s="66"/>
      <c r="U334" s="66"/>
      <c r="V334" s="64"/>
      <c r="W334" s="64"/>
      <c r="X334" s="67"/>
      <c r="Y334" s="67"/>
      <c r="Z334" s="67"/>
      <c r="AA334" s="81"/>
      <c r="AB334" s="75"/>
      <c r="AC334" s="67"/>
      <c r="AD334" s="76"/>
      <c r="AE334" s="67"/>
      <c r="AF334" s="77"/>
      <c r="AG334" s="78"/>
      <c r="AH334" s="79"/>
      <c r="AI334" s="78"/>
      <c r="AJ334" s="80"/>
      <c r="AK334" s="78"/>
      <c r="AL334" s="81"/>
      <c r="AM334" s="81"/>
      <c r="AN334" s="81"/>
      <c r="AO334" s="76"/>
      <c r="AP334" s="76"/>
      <c r="AQ334" s="78"/>
      <c r="AR334" s="67"/>
      <c r="AS334" s="67"/>
      <c r="AT334" s="37"/>
      <c r="AU334" s="37"/>
      <c r="AV334" s="67"/>
      <c r="AW334" s="78"/>
      <c r="AX334" s="67"/>
      <c r="AY334" s="67"/>
      <c r="AZ334" s="67"/>
      <c r="BA334" s="67"/>
    </row>
    <row r="335" spans="16:53" ht="13.5">
      <c r="P335" s="66"/>
      <c r="Q335" s="65"/>
      <c r="R335" s="65"/>
      <c r="S335" s="65"/>
      <c r="T335" s="66"/>
      <c r="U335" s="66"/>
      <c r="V335" s="64"/>
      <c r="W335" s="64"/>
      <c r="X335" s="67"/>
      <c r="Y335" s="67"/>
      <c r="Z335" s="67"/>
      <c r="AA335" s="81"/>
      <c r="AB335" s="75"/>
      <c r="AC335" s="67"/>
      <c r="AD335" s="76"/>
      <c r="AE335" s="67"/>
      <c r="AF335" s="77"/>
      <c r="AG335" s="78"/>
      <c r="AH335" s="79"/>
      <c r="AI335" s="78"/>
      <c r="AJ335" s="80"/>
      <c r="AK335" s="78"/>
      <c r="AL335" s="81"/>
      <c r="AM335" s="81"/>
      <c r="AN335" s="81"/>
      <c r="AO335" s="76"/>
      <c r="AP335" s="76"/>
      <c r="AQ335" s="78"/>
      <c r="AR335" s="67"/>
      <c r="AS335" s="67"/>
      <c r="AT335" s="37"/>
      <c r="AU335" s="37"/>
      <c r="AV335" s="67"/>
      <c r="AW335" s="78"/>
      <c r="AX335" s="67"/>
      <c r="AY335" s="67"/>
      <c r="AZ335" s="67"/>
      <c r="BA335" s="67"/>
    </row>
    <row r="336" spans="16:53" ht="13.5">
      <c r="P336" s="66"/>
      <c r="Q336" s="65"/>
      <c r="R336" s="65"/>
      <c r="S336" s="65"/>
      <c r="T336" s="66"/>
      <c r="U336" s="66"/>
      <c r="V336" s="64"/>
      <c r="W336" s="64"/>
      <c r="X336" s="67"/>
      <c r="Y336" s="67"/>
      <c r="Z336" s="67"/>
      <c r="AA336" s="81"/>
      <c r="AB336" s="75"/>
      <c r="AC336" s="67"/>
      <c r="AD336" s="76"/>
      <c r="AE336" s="67"/>
      <c r="AF336" s="77"/>
      <c r="AG336" s="78"/>
      <c r="AH336" s="79"/>
      <c r="AI336" s="78"/>
      <c r="AJ336" s="80"/>
      <c r="AK336" s="78"/>
      <c r="AL336" s="81"/>
      <c r="AM336" s="81"/>
      <c r="AN336" s="81"/>
      <c r="AO336" s="76"/>
      <c r="AP336" s="76"/>
      <c r="AQ336" s="78"/>
      <c r="AR336" s="67"/>
      <c r="AS336" s="67"/>
      <c r="AT336" s="37"/>
      <c r="AU336" s="37"/>
      <c r="AV336" s="67"/>
      <c r="AW336" s="78"/>
      <c r="AX336" s="67"/>
      <c r="AY336" s="67"/>
      <c r="AZ336" s="67"/>
      <c r="BA336" s="67"/>
    </row>
    <row r="337" spans="16:53" ht="13.5">
      <c r="P337" s="66"/>
      <c r="Q337" s="65"/>
      <c r="R337" s="65"/>
      <c r="S337" s="65"/>
      <c r="T337" s="66"/>
      <c r="U337" s="66"/>
      <c r="V337" s="64"/>
      <c r="W337" s="64"/>
      <c r="X337" s="67"/>
      <c r="Y337" s="67"/>
      <c r="Z337" s="67"/>
      <c r="AA337" s="81"/>
      <c r="AB337" s="75"/>
      <c r="AC337" s="67"/>
      <c r="AD337" s="76"/>
      <c r="AE337" s="67"/>
      <c r="AF337" s="77"/>
      <c r="AG337" s="78"/>
      <c r="AH337" s="79"/>
      <c r="AI337" s="78"/>
      <c r="AJ337" s="80"/>
      <c r="AK337" s="78"/>
      <c r="AL337" s="81"/>
      <c r="AM337" s="81"/>
      <c r="AN337" s="81"/>
      <c r="AO337" s="76"/>
      <c r="AP337" s="76"/>
      <c r="AQ337" s="78"/>
      <c r="AR337" s="67"/>
      <c r="AS337" s="67"/>
      <c r="AT337" s="37"/>
      <c r="AU337" s="37"/>
      <c r="AV337" s="67"/>
      <c r="AW337" s="78"/>
      <c r="AX337" s="67"/>
      <c r="AY337" s="67"/>
      <c r="AZ337" s="67"/>
      <c r="BA337" s="67"/>
    </row>
    <row r="338" spans="16:53" ht="13.5">
      <c r="P338" s="66"/>
      <c r="Q338" s="65"/>
      <c r="R338" s="65"/>
      <c r="S338" s="65"/>
      <c r="T338" s="66"/>
      <c r="U338" s="66"/>
      <c r="V338" s="64"/>
      <c r="W338" s="64"/>
      <c r="X338" s="67"/>
      <c r="Y338" s="67"/>
      <c r="Z338" s="67"/>
      <c r="AA338" s="81"/>
      <c r="AB338" s="75"/>
      <c r="AC338" s="67"/>
      <c r="AD338" s="76"/>
      <c r="AE338" s="67"/>
      <c r="AF338" s="77"/>
      <c r="AG338" s="78"/>
      <c r="AH338" s="79"/>
      <c r="AI338" s="78"/>
      <c r="AJ338" s="80"/>
      <c r="AK338" s="78"/>
      <c r="AL338" s="81"/>
      <c r="AM338" s="81"/>
      <c r="AN338" s="81"/>
      <c r="AO338" s="76"/>
      <c r="AP338" s="76"/>
      <c r="AQ338" s="78"/>
      <c r="AR338" s="67"/>
      <c r="AS338" s="67"/>
      <c r="AT338" s="37"/>
      <c r="AU338" s="37"/>
      <c r="AV338" s="67"/>
      <c r="AW338" s="78"/>
      <c r="AX338" s="67"/>
      <c r="AY338" s="67"/>
      <c r="AZ338" s="67"/>
      <c r="BA338" s="67"/>
    </row>
    <row r="339" spans="16:53" ht="13.5">
      <c r="P339" s="66"/>
      <c r="Q339" s="65"/>
      <c r="R339" s="65"/>
      <c r="S339" s="65"/>
      <c r="T339" s="66"/>
      <c r="U339" s="66"/>
      <c r="V339" s="64"/>
      <c r="W339" s="64"/>
      <c r="X339" s="67"/>
      <c r="Y339" s="67"/>
      <c r="Z339" s="67"/>
      <c r="AA339" s="81"/>
      <c r="AB339" s="75"/>
      <c r="AC339" s="67"/>
      <c r="AD339" s="76"/>
      <c r="AE339" s="67"/>
      <c r="AF339" s="77"/>
      <c r="AG339" s="78"/>
      <c r="AH339" s="79"/>
      <c r="AI339" s="78"/>
      <c r="AJ339" s="80"/>
      <c r="AK339" s="78"/>
      <c r="AL339" s="81"/>
      <c r="AM339" s="81"/>
      <c r="AN339" s="81"/>
      <c r="AO339" s="76"/>
      <c r="AP339" s="76"/>
      <c r="AQ339" s="78"/>
      <c r="AR339" s="67"/>
      <c r="AS339" s="67"/>
      <c r="AT339" s="37"/>
      <c r="AU339" s="37"/>
      <c r="AV339" s="67"/>
      <c r="AW339" s="78"/>
      <c r="AX339" s="67"/>
      <c r="AY339" s="67"/>
      <c r="AZ339" s="67"/>
      <c r="BA339" s="67"/>
    </row>
    <row r="340" spans="16:53" ht="13.5">
      <c r="P340" s="66"/>
      <c r="Q340" s="65"/>
      <c r="R340" s="65"/>
      <c r="S340" s="65"/>
      <c r="T340" s="66"/>
      <c r="U340" s="66"/>
      <c r="V340" s="64"/>
      <c r="W340" s="64"/>
      <c r="X340" s="67"/>
      <c r="Y340" s="67"/>
      <c r="Z340" s="67"/>
      <c r="AA340" s="81"/>
      <c r="AB340" s="75"/>
      <c r="AC340" s="67"/>
      <c r="AD340" s="76"/>
      <c r="AE340" s="67"/>
      <c r="AF340" s="77"/>
      <c r="AG340" s="78"/>
      <c r="AH340" s="79"/>
      <c r="AI340" s="78"/>
      <c r="AJ340" s="80"/>
      <c r="AK340" s="78"/>
      <c r="AL340" s="81"/>
      <c r="AM340" s="81"/>
      <c r="AN340" s="81"/>
      <c r="AO340" s="76"/>
      <c r="AP340" s="76"/>
      <c r="AQ340" s="78"/>
      <c r="AR340" s="67"/>
      <c r="AS340" s="67"/>
      <c r="AT340" s="37"/>
      <c r="AU340" s="37"/>
      <c r="AV340" s="67"/>
      <c r="AW340" s="78"/>
      <c r="AX340" s="67"/>
      <c r="AY340" s="67"/>
      <c r="AZ340" s="67"/>
      <c r="BA340" s="67"/>
    </row>
    <row r="341" spans="16:53" ht="13.5">
      <c r="P341" s="66"/>
      <c r="Q341" s="65"/>
      <c r="R341" s="65"/>
      <c r="S341" s="65"/>
      <c r="T341" s="66"/>
      <c r="U341" s="66"/>
      <c r="V341" s="64"/>
      <c r="W341" s="64"/>
      <c r="X341" s="67"/>
      <c r="Y341" s="67"/>
      <c r="Z341" s="67"/>
      <c r="AA341" s="81"/>
      <c r="AB341" s="75"/>
      <c r="AC341" s="67"/>
      <c r="AD341" s="76"/>
      <c r="AE341" s="67"/>
      <c r="AF341" s="77"/>
      <c r="AG341" s="78"/>
      <c r="AH341" s="79"/>
      <c r="AI341" s="78"/>
      <c r="AJ341" s="80"/>
      <c r="AK341" s="78"/>
      <c r="AL341" s="81"/>
      <c r="AM341" s="81"/>
      <c r="AN341" s="81"/>
      <c r="AO341" s="76"/>
      <c r="AP341" s="76"/>
      <c r="AQ341" s="78"/>
      <c r="AR341" s="67"/>
      <c r="AS341" s="67"/>
      <c r="AT341" s="37"/>
      <c r="AU341" s="37"/>
      <c r="AV341" s="67"/>
      <c r="AW341" s="78"/>
      <c r="AX341" s="67"/>
      <c r="AY341" s="67"/>
      <c r="AZ341" s="67"/>
      <c r="BA341" s="67"/>
    </row>
    <row r="342" spans="16:53" ht="13.5">
      <c r="P342" s="66"/>
      <c r="Q342" s="65"/>
      <c r="R342" s="65"/>
      <c r="S342" s="65"/>
      <c r="T342" s="66"/>
      <c r="U342" s="66"/>
      <c r="V342" s="64"/>
      <c r="W342" s="64"/>
      <c r="X342" s="67"/>
      <c r="Y342" s="67"/>
      <c r="Z342" s="67"/>
      <c r="AA342" s="81"/>
      <c r="AB342" s="75"/>
      <c r="AC342" s="67"/>
      <c r="AD342" s="76"/>
      <c r="AE342" s="67"/>
      <c r="AF342" s="77"/>
      <c r="AG342" s="78"/>
      <c r="AH342" s="79"/>
      <c r="AI342" s="78"/>
      <c r="AJ342" s="80"/>
      <c r="AK342" s="78"/>
      <c r="AL342" s="81"/>
      <c r="AM342" s="81"/>
      <c r="AN342" s="81"/>
      <c r="AO342" s="76"/>
      <c r="AP342" s="76"/>
      <c r="AQ342" s="78"/>
      <c r="AR342" s="67"/>
      <c r="AS342" s="67"/>
      <c r="AT342" s="37"/>
      <c r="AU342" s="37"/>
      <c r="AV342" s="67"/>
      <c r="AW342" s="78"/>
      <c r="AX342" s="67"/>
      <c r="AY342" s="67"/>
      <c r="AZ342" s="67"/>
      <c r="BA342" s="67"/>
    </row>
    <row r="343" spans="16:53" ht="13.5">
      <c r="P343" s="66"/>
      <c r="Q343" s="65"/>
      <c r="R343" s="65"/>
      <c r="S343" s="65"/>
      <c r="T343" s="66"/>
      <c r="U343" s="66"/>
      <c r="V343" s="64"/>
      <c r="W343" s="64"/>
      <c r="X343" s="67"/>
      <c r="Y343" s="67"/>
      <c r="Z343" s="67"/>
      <c r="AA343" s="81"/>
      <c r="AB343" s="75"/>
      <c r="AC343" s="67"/>
      <c r="AD343" s="76"/>
      <c r="AE343" s="67"/>
      <c r="AF343" s="77"/>
      <c r="AG343" s="78"/>
      <c r="AH343" s="79"/>
      <c r="AI343" s="78"/>
      <c r="AJ343" s="80"/>
      <c r="AK343" s="78"/>
      <c r="AL343" s="81"/>
      <c r="AM343" s="81"/>
      <c r="AN343" s="81"/>
      <c r="AO343" s="76"/>
      <c r="AP343" s="76"/>
      <c r="AQ343" s="78"/>
      <c r="AR343" s="67"/>
      <c r="AS343" s="67"/>
      <c r="AT343" s="37"/>
      <c r="AU343" s="37"/>
      <c r="AV343" s="67"/>
      <c r="AW343" s="78"/>
      <c r="AX343" s="67"/>
      <c r="AY343" s="67"/>
      <c r="AZ343" s="67"/>
      <c r="BA343" s="67"/>
    </row>
    <row r="344" spans="16:53" ht="13.5">
      <c r="P344" s="66"/>
      <c r="Q344" s="65"/>
      <c r="R344" s="65"/>
      <c r="S344" s="65"/>
      <c r="T344" s="66"/>
      <c r="U344" s="66"/>
      <c r="V344" s="64"/>
      <c r="W344" s="64"/>
      <c r="X344" s="67"/>
      <c r="Y344" s="67"/>
      <c r="Z344" s="67"/>
      <c r="AA344" s="81"/>
      <c r="AB344" s="75"/>
      <c r="AC344" s="67"/>
      <c r="AD344" s="76"/>
      <c r="AE344" s="67"/>
      <c r="AF344" s="77"/>
      <c r="AG344" s="78"/>
      <c r="AH344" s="79"/>
      <c r="AI344" s="78"/>
      <c r="AJ344" s="80"/>
      <c r="AK344" s="78"/>
      <c r="AL344" s="81"/>
      <c r="AM344" s="81"/>
      <c r="AN344" s="81"/>
      <c r="AO344" s="76"/>
      <c r="AP344" s="76"/>
      <c r="AQ344" s="78"/>
      <c r="AR344" s="67"/>
      <c r="AS344" s="67"/>
      <c r="AT344" s="37"/>
      <c r="AU344" s="37"/>
      <c r="AV344" s="67"/>
      <c r="AW344" s="78"/>
      <c r="AX344" s="67"/>
      <c r="AY344" s="67"/>
      <c r="AZ344" s="67"/>
      <c r="BA344" s="67"/>
    </row>
    <row r="345" spans="16:53" ht="13.5">
      <c r="P345" s="66"/>
      <c r="Q345" s="65"/>
      <c r="R345" s="65"/>
      <c r="S345" s="65"/>
      <c r="T345" s="66"/>
      <c r="U345" s="66"/>
      <c r="V345" s="64"/>
      <c r="W345" s="64"/>
      <c r="X345" s="67"/>
      <c r="Y345" s="67"/>
      <c r="Z345" s="67"/>
      <c r="AA345" s="81"/>
      <c r="AB345" s="75"/>
      <c r="AC345" s="67"/>
      <c r="AD345" s="76"/>
      <c r="AE345" s="67"/>
      <c r="AF345" s="77"/>
      <c r="AG345" s="78"/>
      <c r="AH345" s="79"/>
      <c r="AI345" s="78"/>
      <c r="AJ345" s="80"/>
      <c r="AK345" s="78"/>
      <c r="AL345" s="81"/>
      <c r="AM345" s="81"/>
      <c r="AN345" s="81"/>
      <c r="AO345" s="76"/>
      <c r="AP345" s="76"/>
      <c r="AQ345" s="78"/>
      <c r="AR345" s="67"/>
      <c r="AS345" s="67"/>
      <c r="AT345" s="37"/>
      <c r="AU345" s="37"/>
      <c r="AV345" s="67"/>
      <c r="AW345" s="78"/>
      <c r="AX345" s="67"/>
      <c r="AY345" s="67"/>
      <c r="AZ345" s="67"/>
      <c r="BA345" s="67"/>
    </row>
    <row r="346" spans="16:53" ht="13.5">
      <c r="P346" s="66"/>
      <c r="Q346" s="65"/>
      <c r="R346" s="65"/>
      <c r="S346" s="65"/>
      <c r="T346" s="66"/>
      <c r="U346" s="66"/>
      <c r="V346" s="64"/>
      <c r="W346" s="64"/>
      <c r="X346" s="67"/>
      <c r="Y346" s="67"/>
      <c r="Z346" s="67"/>
      <c r="AA346" s="81"/>
      <c r="AB346" s="75"/>
      <c r="AC346" s="67"/>
      <c r="AD346" s="76"/>
      <c r="AE346" s="67"/>
      <c r="AF346" s="77"/>
      <c r="AG346" s="78"/>
      <c r="AH346" s="79"/>
      <c r="AI346" s="78"/>
      <c r="AJ346" s="80"/>
      <c r="AK346" s="78"/>
      <c r="AL346" s="81"/>
      <c r="AM346" s="81"/>
      <c r="AN346" s="81"/>
      <c r="AO346" s="76"/>
      <c r="AP346" s="76"/>
      <c r="AQ346" s="78"/>
      <c r="AR346" s="67"/>
      <c r="AS346" s="67"/>
      <c r="AT346" s="37"/>
      <c r="AU346" s="37"/>
      <c r="AV346" s="67"/>
      <c r="AW346" s="78"/>
      <c r="AX346" s="67"/>
      <c r="AY346" s="67"/>
      <c r="AZ346" s="67"/>
      <c r="BA346" s="67"/>
    </row>
    <row r="347" spans="16:53" ht="13.5">
      <c r="P347" s="66"/>
      <c r="Q347" s="65"/>
      <c r="R347" s="65"/>
      <c r="S347" s="65"/>
      <c r="T347" s="66"/>
      <c r="U347" s="66"/>
      <c r="V347" s="64"/>
      <c r="W347" s="64"/>
      <c r="X347" s="67"/>
      <c r="Y347" s="67"/>
      <c r="Z347" s="67"/>
      <c r="AA347" s="81"/>
      <c r="AB347" s="75"/>
      <c r="AC347" s="67"/>
      <c r="AD347" s="76"/>
      <c r="AE347" s="67"/>
      <c r="AF347" s="77"/>
      <c r="AG347" s="78"/>
      <c r="AH347" s="79"/>
      <c r="AI347" s="78"/>
      <c r="AJ347" s="80"/>
      <c r="AK347" s="78"/>
      <c r="AL347" s="81"/>
      <c r="AM347" s="81"/>
      <c r="AN347" s="81"/>
      <c r="AO347" s="76"/>
      <c r="AP347" s="76"/>
      <c r="AQ347" s="78"/>
      <c r="AR347" s="67"/>
      <c r="AS347" s="67"/>
      <c r="AT347" s="37"/>
      <c r="AU347" s="37"/>
      <c r="AV347" s="67"/>
      <c r="AW347" s="78"/>
      <c r="AX347" s="67"/>
      <c r="AY347" s="67"/>
      <c r="AZ347" s="67"/>
      <c r="BA347" s="67"/>
    </row>
    <row r="348" spans="16:53" ht="13.5">
      <c r="P348" s="66"/>
      <c r="Q348" s="65"/>
      <c r="R348" s="65"/>
      <c r="S348" s="65"/>
      <c r="T348" s="66"/>
      <c r="U348" s="66"/>
      <c r="V348" s="64"/>
      <c r="W348" s="64"/>
      <c r="X348" s="67"/>
      <c r="Y348" s="67"/>
      <c r="Z348" s="67"/>
      <c r="AA348" s="81"/>
      <c r="AB348" s="75"/>
      <c r="AC348" s="67"/>
      <c r="AD348" s="76"/>
      <c r="AE348" s="67"/>
      <c r="AF348" s="77"/>
      <c r="AG348" s="78"/>
      <c r="AH348" s="79"/>
      <c r="AI348" s="78"/>
      <c r="AJ348" s="80"/>
      <c r="AK348" s="78"/>
      <c r="AL348" s="81"/>
      <c r="AM348" s="81"/>
      <c r="AN348" s="81"/>
      <c r="AO348" s="76"/>
      <c r="AP348" s="76"/>
      <c r="AQ348" s="78"/>
      <c r="AR348" s="67"/>
      <c r="AS348" s="67"/>
      <c r="AT348" s="37"/>
      <c r="AU348" s="37"/>
      <c r="AV348" s="67"/>
      <c r="AW348" s="78"/>
      <c r="AX348" s="67"/>
      <c r="AY348" s="67"/>
      <c r="AZ348" s="67"/>
      <c r="BA348" s="67"/>
    </row>
    <row r="349" spans="16:53" ht="13.5">
      <c r="P349" s="66"/>
      <c r="Q349" s="65"/>
      <c r="R349" s="65"/>
      <c r="S349" s="65"/>
      <c r="T349" s="66"/>
      <c r="U349" s="66"/>
      <c r="V349" s="64"/>
      <c r="W349" s="64"/>
      <c r="X349" s="67"/>
      <c r="Y349" s="67"/>
      <c r="Z349" s="67"/>
      <c r="AA349" s="81"/>
      <c r="AB349" s="75"/>
      <c r="AC349" s="67"/>
      <c r="AD349" s="76"/>
      <c r="AE349" s="67"/>
      <c r="AF349" s="77"/>
      <c r="AG349" s="78"/>
      <c r="AH349" s="79"/>
      <c r="AI349" s="78"/>
      <c r="AJ349" s="80"/>
      <c r="AK349" s="78"/>
      <c r="AL349" s="81"/>
      <c r="AM349" s="81"/>
      <c r="AN349" s="81"/>
      <c r="AO349" s="76"/>
      <c r="AP349" s="76"/>
      <c r="AQ349" s="78"/>
      <c r="AR349" s="67"/>
      <c r="AS349" s="67"/>
      <c r="AT349" s="37"/>
      <c r="AU349" s="37"/>
      <c r="AV349" s="67"/>
      <c r="AW349" s="78"/>
      <c r="AX349" s="67"/>
      <c r="AY349" s="67"/>
      <c r="AZ349" s="67"/>
      <c r="BA349" s="67"/>
    </row>
    <row r="350" spans="16:53" ht="13.5">
      <c r="P350" s="66"/>
      <c r="Q350" s="65"/>
      <c r="R350" s="65"/>
      <c r="S350" s="65"/>
      <c r="T350" s="66"/>
      <c r="U350" s="66"/>
      <c r="V350" s="64"/>
      <c r="W350" s="64"/>
      <c r="X350" s="67"/>
      <c r="Y350" s="67"/>
      <c r="Z350" s="67"/>
      <c r="AA350" s="81"/>
      <c r="AB350" s="75"/>
      <c r="AC350" s="67"/>
      <c r="AD350" s="76"/>
      <c r="AE350" s="67"/>
      <c r="AF350" s="77"/>
      <c r="AG350" s="78"/>
      <c r="AH350" s="79"/>
      <c r="AI350" s="78"/>
      <c r="AJ350" s="80"/>
      <c r="AK350" s="78"/>
      <c r="AL350" s="81"/>
      <c r="AM350" s="81"/>
      <c r="AN350" s="81"/>
      <c r="AO350" s="76"/>
      <c r="AP350" s="76"/>
      <c r="AQ350" s="78"/>
      <c r="AR350" s="67"/>
      <c r="AS350" s="67"/>
      <c r="AT350" s="37"/>
      <c r="AU350" s="37"/>
      <c r="AV350" s="67"/>
      <c r="AW350" s="78"/>
      <c r="AX350" s="67"/>
      <c r="AY350" s="67"/>
      <c r="AZ350" s="67"/>
      <c r="BA350" s="67"/>
    </row>
    <row r="351" spans="16:53" ht="13.5">
      <c r="P351" s="66"/>
      <c r="Q351" s="65"/>
      <c r="R351" s="65"/>
      <c r="S351" s="65"/>
      <c r="T351" s="66"/>
      <c r="U351" s="66"/>
      <c r="V351" s="64"/>
      <c r="W351" s="64"/>
      <c r="X351" s="67"/>
      <c r="Y351" s="67"/>
      <c r="Z351" s="67"/>
      <c r="AA351" s="81"/>
      <c r="AB351" s="75"/>
      <c r="AC351" s="67"/>
      <c r="AD351" s="76"/>
      <c r="AE351" s="67"/>
      <c r="AF351" s="77"/>
      <c r="AG351" s="78"/>
      <c r="AH351" s="79"/>
      <c r="AI351" s="78"/>
      <c r="AJ351" s="80"/>
      <c r="AK351" s="78"/>
      <c r="AL351" s="81"/>
      <c r="AM351" s="81"/>
      <c r="AN351" s="81"/>
      <c r="AO351" s="76"/>
      <c r="AP351" s="76"/>
      <c r="AQ351" s="78"/>
      <c r="AR351" s="67"/>
      <c r="AS351" s="67"/>
      <c r="AT351" s="37"/>
      <c r="AU351" s="37"/>
      <c r="AV351" s="67"/>
      <c r="AW351" s="78"/>
      <c r="AX351" s="67"/>
      <c r="AY351" s="67"/>
      <c r="AZ351" s="67"/>
      <c r="BA351" s="67"/>
    </row>
    <row r="352" spans="16:53" ht="13.5">
      <c r="P352" s="66"/>
      <c r="Q352" s="65"/>
      <c r="R352" s="65"/>
      <c r="S352" s="65"/>
      <c r="T352" s="66"/>
      <c r="U352" s="66"/>
      <c r="V352" s="64"/>
      <c r="W352" s="64"/>
      <c r="X352" s="67"/>
      <c r="Y352" s="67"/>
      <c r="Z352" s="67"/>
      <c r="AA352" s="81"/>
      <c r="AB352" s="75"/>
      <c r="AC352" s="67"/>
      <c r="AD352" s="76"/>
      <c r="AE352" s="67"/>
      <c r="AF352" s="77"/>
      <c r="AG352" s="78"/>
      <c r="AH352" s="79"/>
      <c r="AI352" s="78"/>
      <c r="AJ352" s="80"/>
      <c r="AK352" s="78"/>
      <c r="AL352" s="81"/>
      <c r="AM352" s="81"/>
      <c r="AN352" s="81"/>
      <c r="AO352" s="76"/>
      <c r="AP352" s="76"/>
      <c r="AQ352" s="78"/>
      <c r="AR352" s="67"/>
      <c r="AS352" s="67"/>
      <c r="AT352" s="37"/>
      <c r="AU352" s="37"/>
      <c r="AV352" s="67"/>
      <c r="AW352" s="78"/>
      <c r="AX352" s="67"/>
      <c r="AY352" s="67"/>
      <c r="AZ352" s="67"/>
      <c r="BA352" s="67"/>
    </row>
    <row r="353" spans="16:53" ht="13.5">
      <c r="P353" s="66"/>
      <c r="Q353" s="65"/>
      <c r="R353" s="65"/>
      <c r="S353" s="65"/>
      <c r="T353" s="66"/>
      <c r="U353" s="66"/>
      <c r="V353" s="64"/>
      <c r="W353" s="64"/>
      <c r="X353" s="67"/>
      <c r="Y353" s="67"/>
      <c r="Z353" s="67"/>
      <c r="AA353" s="81"/>
      <c r="AB353" s="75"/>
      <c r="AC353" s="67"/>
      <c r="AD353" s="76"/>
      <c r="AE353" s="67"/>
      <c r="AF353" s="77"/>
      <c r="AG353" s="78"/>
      <c r="AH353" s="79"/>
      <c r="AI353" s="78"/>
      <c r="AJ353" s="80"/>
      <c r="AK353" s="78"/>
      <c r="AL353" s="81"/>
      <c r="AM353" s="81"/>
      <c r="AN353" s="81"/>
      <c r="AO353" s="76"/>
      <c r="AP353" s="76"/>
      <c r="AQ353" s="78"/>
      <c r="AR353" s="67"/>
      <c r="AS353" s="67"/>
      <c r="AT353" s="37"/>
      <c r="AU353" s="37"/>
      <c r="AV353" s="67"/>
      <c r="AW353" s="78"/>
      <c r="AX353" s="67"/>
      <c r="AY353" s="67"/>
      <c r="AZ353" s="67"/>
      <c r="BA353" s="67"/>
    </row>
    <row r="354" spans="16:53" ht="13.5">
      <c r="P354" s="66"/>
      <c r="Q354" s="65"/>
      <c r="R354" s="65"/>
      <c r="S354" s="65"/>
      <c r="T354" s="66"/>
      <c r="U354" s="66"/>
      <c r="V354" s="64"/>
      <c r="W354" s="64"/>
      <c r="X354" s="67"/>
      <c r="Y354" s="67"/>
      <c r="Z354" s="67"/>
      <c r="AA354" s="81"/>
      <c r="AB354" s="75"/>
      <c r="AC354" s="67"/>
      <c r="AD354" s="76"/>
      <c r="AE354" s="67"/>
      <c r="AF354" s="77"/>
      <c r="AG354" s="78"/>
      <c r="AH354" s="79"/>
      <c r="AI354" s="78"/>
      <c r="AJ354" s="80"/>
      <c r="AK354" s="78"/>
      <c r="AL354" s="81"/>
      <c r="AM354" s="81"/>
      <c r="AN354" s="81"/>
      <c r="AO354" s="76"/>
      <c r="AP354" s="76"/>
      <c r="AQ354" s="78"/>
      <c r="AR354" s="67"/>
      <c r="AS354" s="67"/>
      <c r="AT354" s="37"/>
      <c r="AU354" s="37"/>
      <c r="AV354" s="67"/>
      <c r="AW354" s="78"/>
      <c r="AX354" s="67"/>
      <c r="AY354" s="67"/>
      <c r="AZ354" s="67"/>
      <c r="BA354" s="67"/>
    </row>
    <row r="355" spans="16:53" ht="13.5">
      <c r="P355" s="66"/>
      <c r="Q355" s="65"/>
      <c r="R355" s="65"/>
      <c r="S355" s="65"/>
      <c r="T355" s="66"/>
      <c r="U355" s="66"/>
      <c r="V355" s="64"/>
      <c r="W355" s="64"/>
      <c r="X355" s="67"/>
      <c r="Y355" s="67"/>
      <c r="Z355" s="67"/>
      <c r="AA355" s="81"/>
      <c r="AB355" s="75"/>
      <c r="AC355" s="67"/>
      <c r="AD355" s="76"/>
      <c r="AE355" s="67"/>
      <c r="AF355" s="77"/>
      <c r="AG355" s="78"/>
      <c r="AH355" s="79"/>
      <c r="AI355" s="78"/>
      <c r="AJ355" s="80"/>
      <c r="AK355" s="78"/>
      <c r="AL355" s="81"/>
      <c r="AM355" s="81"/>
      <c r="AN355" s="81"/>
      <c r="AO355" s="76"/>
      <c r="AP355" s="76"/>
      <c r="AQ355" s="78"/>
      <c r="AR355" s="67"/>
      <c r="AS355" s="67"/>
      <c r="AT355" s="37"/>
      <c r="AU355" s="37"/>
      <c r="AV355" s="67"/>
      <c r="AW355" s="78"/>
      <c r="AX355" s="67"/>
      <c r="AY355" s="67"/>
      <c r="AZ355" s="67"/>
      <c r="BA355" s="67"/>
    </row>
    <row r="356" spans="16:53" ht="13.5">
      <c r="P356" s="66"/>
      <c r="Q356" s="65"/>
      <c r="R356" s="65"/>
      <c r="S356" s="65"/>
      <c r="T356" s="66"/>
      <c r="U356" s="66"/>
      <c r="V356" s="64"/>
      <c r="W356" s="64"/>
      <c r="X356" s="67"/>
      <c r="Y356" s="67"/>
      <c r="Z356" s="67"/>
      <c r="AA356" s="81"/>
      <c r="AB356" s="75"/>
      <c r="AC356" s="67"/>
      <c r="AD356" s="76"/>
      <c r="AE356" s="67"/>
      <c r="AF356" s="77"/>
      <c r="AG356" s="78"/>
      <c r="AH356" s="79"/>
      <c r="AI356" s="78"/>
      <c r="AJ356" s="80"/>
      <c r="AK356" s="78"/>
      <c r="AL356" s="81"/>
      <c r="AM356" s="81"/>
      <c r="AN356" s="81"/>
      <c r="AO356" s="76"/>
      <c r="AP356" s="76"/>
      <c r="AQ356" s="78"/>
      <c r="AR356" s="67"/>
      <c r="AS356" s="67"/>
      <c r="AT356" s="37"/>
      <c r="AU356" s="37"/>
      <c r="AV356" s="67"/>
      <c r="AW356" s="78"/>
      <c r="AX356" s="67"/>
      <c r="AY356" s="67"/>
      <c r="AZ356" s="67"/>
      <c r="BA356" s="67"/>
    </row>
    <row r="357" spans="16:53" ht="13.5">
      <c r="P357" s="66"/>
      <c r="Q357" s="65"/>
      <c r="R357" s="65"/>
      <c r="S357" s="65"/>
      <c r="T357" s="66"/>
      <c r="U357" s="66"/>
      <c r="V357" s="64"/>
      <c r="W357" s="64"/>
      <c r="X357" s="67"/>
      <c r="Y357" s="67"/>
      <c r="Z357" s="67"/>
      <c r="AA357" s="81"/>
      <c r="AB357" s="75"/>
      <c r="AC357" s="67"/>
      <c r="AD357" s="76"/>
      <c r="AE357" s="67"/>
      <c r="AF357" s="77"/>
      <c r="AG357" s="78"/>
      <c r="AH357" s="79"/>
      <c r="AI357" s="78"/>
      <c r="AJ357" s="80"/>
      <c r="AK357" s="78"/>
      <c r="AL357" s="81"/>
      <c r="AM357" s="81"/>
      <c r="AN357" s="81"/>
      <c r="AO357" s="76"/>
      <c r="AP357" s="76"/>
      <c r="AQ357" s="78"/>
      <c r="AR357" s="67"/>
      <c r="AS357" s="67"/>
      <c r="AT357" s="37"/>
      <c r="AU357" s="37"/>
      <c r="AV357" s="67"/>
      <c r="AW357" s="78"/>
      <c r="AX357" s="67"/>
      <c r="AY357" s="67"/>
      <c r="AZ357" s="67"/>
      <c r="BA357" s="67"/>
    </row>
    <row r="358" spans="16:53" ht="13.5">
      <c r="P358" s="66"/>
      <c r="Q358" s="65"/>
      <c r="R358" s="65"/>
      <c r="S358" s="65"/>
      <c r="T358" s="66"/>
      <c r="U358" s="66"/>
      <c r="V358" s="64"/>
      <c r="W358" s="64"/>
      <c r="X358" s="67"/>
      <c r="Y358" s="67"/>
      <c r="Z358" s="67"/>
      <c r="AA358" s="81"/>
      <c r="AB358" s="75"/>
      <c r="AC358" s="67"/>
      <c r="AD358" s="76"/>
      <c r="AE358" s="67"/>
      <c r="AF358" s="77"/>
      <c r="AG358" s="78"/>
      <c r="AH358" s="79"/>
      <c r="AI358" s="78"/>
      <c r="AJ358" s="80"/>
      <c r="AK358" s="78"/>
      <c r="AL358" s="81"/>
      <c r="AM358" s="81"/>
      <c r="AN358" s="81"/>
      <c r="AO358" s="76"/>
      <c r="AP358" s="76"/>
      <c r="AQ358" s="78"/>
      <c r="AR358" s="67"/>
      <c r="AS358" s="67"/>
      <c r="AT358" s="37"/>
      <c r="AU358" s="37"/>
      <c r="AV358" s="67"/>
      <c r="AW358" s="78"/>
      <c r="AX358" s="67"/>
      <c r="AY358" s="67"/>
      <c r="AZ358" s="67"/>
      <c r="BA358" s="67"/>
    </row>
    <row r="359" spans="16:53" ht="13.5">
      <c r="P359" s="66"/>
      <c r="Q359" s="65"/>
      <c r="R359" s="65"/>
      <c r="S359" s="65"/>
      <c r="T359" s="66"/>
      <c r="U359" s="66"/>
      <c r="V359" s="64"/>
      <c r="W359" s="64"/>
      <c r="X359" s="67"/>
      <c r="Y359" s="67"/>
      <c r="Z359" s="67"/>
      <c r="AA359" s="81"/>
      <c r="AB359" s="75"/>
      <c r="AC359" s="67"/>
      <c r="AD359" s="76"/>
      <c r="AE359" s="67"/>
      <c r="AF359" s="77"/>
      <c r="AG359" s="78"/>
      <c r="AH359" s="79"/>
      <c r="AI359" s="78"/>
      <c r="AJ359" s="80"/>
      <c r="AK359" s="78"/>
      <c r="AL359" s="81"/>
      <c r="AM359" s="81"/>
      <c r="AN359" s="81"/>
      <c r="AO359" s="76"/>
      <c r="AP359" s="76"/>
      <c r="AQ359" s="78"/>
      <c r="AR359" s="67"/>
      <c r="AS359" s="67"/>
      <c r="AT359" s="37"/>
      <c r="AU359" s="37"/>
      <c r="AV359" s="67"/>
      <c r="AW359" s="78"/>
      <c r="AX359" s="67"/>
      <c r="AY359" s="67"/>
      <c r="AZ359" s="67"/>
      <c r="BA359" s="67"/>
    </row>
    <row r="360" spans="16:53" ht="13.5">
      <c r="P360" s="66"/>
      <c r="Q360" s="65"/>
      <c r="R360" s="65"/>
      <c r="S360" s="65"/>
      <c r="T360" s="66"/>
      <c r="U360" s="66"/>
      <c r="V360" s="64"/>
      <c r="W360" s="64"/>
      <c r="X360" s="67"/>
      <c r="Y360" s="67"/>
      <c r="Z360" s="67"/>
      <c r="AA360" s="81"/>
      <c r="AB360" s="75"/>
      <c r="AC360" s="67"/>
      <c r="AD360" s="76"/>
      <c r="AE360" s="67"/>
      <c r="AF360" s="77"/>
      <c r="AG360" s="78"/>
      <c r="AH360" s="79"/>
      <c r="AI360" s="78"/>
      <c r="AJ360" s="80"/>
      <c r="AK360" s="78"/>
      <c r="AL360" s="81"/>
      <c r="AM360" s="81"/>
      <c r="AN360" s="81"/>
      <c r="AO360" s="76"/>
      <c r="AP360" s="76"/>
      <c r="AQ360" s="78"/>
      <c r="AR360" s="67"/>
      <c r="AS360" s="67"/>
      <c r="AT360" s="37"/>
      <c r="AU360" s="37"/>
      <c r="AV360" s="67"/>
      <c r="AW360" s="78"/>
      <c r="AX360" s="67"/>
      <c r="AY360" s="67"/>
      <c r="AZ360" s="67"/>
      <c r="BA360" s="67"/>
    </row>
    <row r="361" spans="16:53" ht="13.5">
      <c r="P361" s="66"/>
      <c r="Q361" s="65"/>
      <c r="R361" s="65"/>
      <c r="S361" s="65"/>
      <c r="T361" s="66"/>
      <c r="U361" s="66"/>
      <c r="V361" s="64"/>
      <c r="W361" s="64"/>
      <c r="X361" s="67"/>
      <c r="Y361" s="67"/>
      <c r="Z361" s="67"/>
      <c r="AA361" s="81"/>
      <c r="AB361" s="75"/>
      <c r="AC361" s="67"/>
      <c r="AD361" s="76"/>
      <c r="AE361" s="67"/>
      <c r="AF361" s="77"/>
      <c r="AG361" s="78"/>
      <c r="AH361" s="79"/>
      <c r="AI361" s="78"/>
      <c r="AJ361" s="80"/>
      <c r="AK361" s="78"/>
      <c r="AL361" s="81"/>
      <c r="AM361" s="81"/>
      <c r="AN361" s="81"/>
      <c r="AO361" s="76"/>
      <c r="AP361" s="76"/>
      <c r="AQ361" s="78"/>
      <c r="AR361" s="67"/>
      <c r="AS361" s="67"/>
      <c r="AT361" s="37"/>
      <c r="AU361" s="37"/>
      <c r="AV361" s="67"/>
      <c r="AW361" s="78"/>
      <c r="AX361" s="67"/>
      <c r="AY361" s="67"/>
      <c r="AZ361" s="67"/>
      <c r="BA361" s="67"/>
    </row>
    <row r="362" spans="16:53" ht="13.5">
      <c r="P362" s="66"/>
      <c r="Q362" s="65"/>
      <c r="R362" s="65"/>
      <c r="S362" s="65"/>
      <c r="T362" s="66"/>
      <c r="U362" s="66"/>
      <c r="V362" s="64"/>
      <c r="W362" s="64"/>
      <c r="X362" s="67"/>
      <c r="Y362" s="67"/>
      <c r="Z362" s="67"/>
      <c r="AA362" s="81"/>
      <c r="AB362" s="75"/>
      <c r="AC362" s="67"/>
      <c r="AD362" s="76"/>
      <c r="AE362" s="67"/>
      <c r="AF362" s="77"/>
      <c r="AG362" s="78"/>
      <c r="AH362" s="79"/>
      <c r="AI362" s="78"/>
      <c r="AJ362" s="80"/>
      <c r="AK362" s="78"/>
      <c r="AL362" s="81"/>
      <c r="AM362" s="81"/>
      <c r="AN362" s="81"/>
      <c r="AO362" s="76"/>
      <c r="AP362" s="76"/>
      <c r="AQ362" s="78"/>
      <c r="AR362" s="67"/>
      <c r="AS362" s="67"/>
      <c r="AT362" s="37"/>
      <c r="AU362" s="37"/>
      <c r="AV362" s="67"/>
      <c r="AW362" s="78"/>
      <c r="AX362" s="67"/>
      <c r="AY362" s="67"/>
      <c r="AZ362" s="67"/>
      <c r="BA362" s="67"/>
    </row>
    <row r="363" spans="16:53" ht="13.5">
      <c r="P363" s="66"/>
      <c r="Q363" s="65"/>
      <c r="R363" s="65"/>
      <c r="S363" s="65"/>
      <c r="T363" s="66"/>
      <c r="U363" s="66"/>
      <c r="V363" s="64"/>
      <c r="W363" s="64"/>
      <c r="X363" s="67"/>
      <c r="Y363" s="67"/>
      <c r="Z363" s="67"/>
      <c r="AA363" s="81"/>
      <c r="AB363" s="75"/>
      <c r="AC363" s="67"/>
      <c r="AD363" s="76"/>
      <c r="AE363" s="67"/>
      <c r="AF363" s="77"/>
      <c r="AG363" s="78"/>
      <c r="AH363" s="79"/>
      <c r="AI363" s="78"/>
      <c r="AJ363" s="80"/>
      <c r="AK363" s="78"/>
      <c r="AL363" s="81"/>
      <c r="AM363" s="81"/>
      <c r="AN363" s="81"/>
      <c r="AO363" s="76"/>
      <c r="AP363" s="76"/>
      <c r="AQ363" s="78"/>
      <c r="AR363" s="67"/>
      <c r="AS363" s="67"/>
      <c r="AT363" s="37"/>
      <c r="AU363" s="37"/>
      <c r="AV363" s="67"/>
      <c r="AW363" s="78"/>
      <c r="AX363" s="67"/>
      <c r="AY363" s="67"/>
      <c r="AZ363" s="67"/>
      <c r="BA363" s="67"/>
    </row>
    <row r="364" spans="16:53" ht="13.5">
      <c r="P364" s="66"/>
      <c r="Q364" s="65"/>
      <c r="R364" s="65"/>
      <c r="S364" s="65"/>
      <c r="T364" s="66"/>
      <c r="U364" s="66"/>
      <c r="V364" s="64"/>
      <c r="W364" s="64"/>
      <c r="X364" s="67"/>
      <c r="Y364" s="67"/>
      <c r="Z364" s="67"/>
      <c r="AA364" s="81"/>
      <c r="AB364" s="75"/>
      <c r="AC364" s="67"/>
      <c r="AD364" s="76"/>
      <c r="AE364" s="67"/>
      <c r="AF364" s="77"/>
      <c r="AG364" s="78"/>
      <c r="AH364" s="79"/>
      <c r="AI364" s="78"/>
      <c r="AJ364" s="80"/>
      <c r="AK364" s="78"/>
      <c r="AL364" s="81"/>
      <c r="AM364" s="81"/>
      <c r="AN364" s="81"/>
      <c r="AO364" s="76"/>
      <c r="AP364" s="76"/>
      <c r="AQ364" s="78"/>
      <c r="AR364" s="67"/>
      <c r="AS364" s="67"/>
      <c r="AT364" s="37"/>
      <c r="AU364" s="37"/>
      <c r="AV364" s="67"/>
      <c r="AW364" s="78"/>
      <c r="AX364" s="67"/>
      <c r="AY364" s="67"/>
      <c r="AZ364" s="67"/>
      <c r="BA364" s="67"/>
    </row>
    <row r="365" spans="16:53" ht="13.5">
      <c r="P365" s="66"/>
      <c r="Q365" s="65"/>
      <c r="R365" s="65"/>
      <c r="S365" s="65"/>
      <c r="T365" s="66"/>
      <c r="U365" s="66"/>
      <c r="V365" s="64"/>
      <c r="W365" s="64"/>
      <c r="X365" s="67"/>
      <c r="Y365" s="67"/>
      <c r="Z365" s="67"/>
      <c r="AA365" s="81"/>
      <c r="AB365" s="75"/>
      <c r="AC365" s="67"/>
      <c r="AD365" s="76"/>
      <c r="AE365" s="67"/>
      <c r="AF365" s="77"/>
      <c r="AG365" s="78"/>
      <c r="AH365" s="79"/>
      <c r="AI365" s="78"/>
      <c r="AJ365" s="80"/>
      <c r="AK365" s="78"/>
      <c r="AL365" s="81"/>
      <c r="AM365" s="81"/>
      <c r="AN365" s="81"/>
      <c r="AO365" s="76"/>
      <c r="AP365" s="76"/>
      <c r="AQ365" s="78"/>
      <c r="AR365" s="67"/>
      <c r="AS365" s="67"/>
      <c r="AT365" s="37"/>
      <c r="AU365" s="37"/>
      <c r="AV365" s="67"/>
      <c r="AW365" s="78"/>
      <c r="AX365" s="67"/>
      <c r="AY365" s="67"/>
      <c r="AZ365" s="67"/>
      <c r="BA365" s="67"/>
    </row>
    <row r="366" spans="16:53" ht="13.5">
      <c r="P366" s="66"/>
      <c r="Q366" s="65"/>
      <c r="R366" s="65"/>
      <c r="S366" s="65"/>
      <c r="T366" s="66"/>
      <c r="U366" s="66"/>
      <c r="V366" s="64"/>
      <c r="W366" s="64"/>
      <c r="X366" s="67"/>
      <c r="Y366" s="67"/>
      <c r="Z366" s="67"/>
      <c r="AA366" s="81"/>
      <c r="AB366" s="75"/>
      <c r="AC366" s="67"/>
      <c r="AD366" s="76"/>
      <c r="AE366" s="67"/>
      <c r="AF366" s="77"/>
      <c r="AG366" s="78"/>
      <c r="AH366" s="79"/>
      <c r="AI366" s="78"/>
      <c r="AJ366" s="80"/>
      <c r="AK366" s="78"/>
      <c r="AL366" s="81"/>
      <c r="AM366" s="81"/>
      <c r="AN366" s="81"/>
      <c r="AO366" s="76"/>
      <c r="AP366" s="76"/>
      <c r="AQ366" s="78"/>
      <c r="AR366" s="67"/>
      <c r="AS366" s="67"/>
      <c r="AT366" s="37"/>
      <c r="AU366" s="37"/>
      <c r="AV366" s="67"/>
      <c r="AW366" s="78"/>
      <c r="AX366" s="67"/>
      <c r="AY366" s="67"/>
      <c r="AZ366" s="67"/>
      <c r="BA366" s="67"/>
    </row>
    <row r="367" spans="16:53" ht="13.5">
      <c r="P367" s="66"/>
      <c r="Q367" s="65"/>
      <c r="R367" s="65"/>
      <c r="S367" s="65"/>
      <c r="T367" s="66"/>
      <c r="U367" s="66"/>
      <c r="V367" s="64"/>
      <c r="W367" s="64"/>
      <c r="X367" s="67"/>
      <c r="Y367" s="67"/>
      <c r="Z367" s="67"/>
      <c r="AA367" s="81"/>
      <c r="AB367" s="75"/>
      <c r="AC367" s="67"/>
      <c r="AD367" s="76"/>
      <c r="AE367" s="67"/>
      <c r="AF367" s="77"/>
      <c r="AG367" s="78"/>
      <c r="AH367" s="79"/>
      <c r="AI367" s="78"/>
      <c r="AJ367" s="80"/>
      <c r="AK367" s="78"/>
      <c r="AL367" s="81"/>
      <c r="AM367" s="81"/>
      <c r="AN367" s="81"/>
      <c r="AO367" s="76"/>
      <c r="AP367" s="76"/>
      <c r="AQ367" s="78"/>
      <c r="AR367" s="67"/>
      <c r="AS367" s="67"/>
      <c r="AT367" s="37"/>
      <c r="AU367" s="37"/>
      <c r="AV367" s="67"/>
      <c r="AW367" s="78"/>
      <c r="AX367" s="67"/>
      <c r="AY367" s="67"/>
      <c r="AZ367" s="67"/>
      <c r="BA367" s="67"/>
    </row>
    <row r="368" spans="16:53" ht="13.5">
      <c r="P368" s="66"/>
      <c r="Q368" s="65"/>
      <c r="R368" s="65"/>
      <c r="S368" s="65"/>
      <c r="T368" s="66"/>
      <c r="U368" s="66"/>
      <c r="V368" s="64"/>
      <c r="W368" s="64"/>
      <c r="X368" s="67"/>
      <c r="Y368" s="67"/>
      <c r="Z368" s="67"/>
      <c r="AA368" s="81"/>
      <c r="AB368" s="75"/>
      <c r="AC368" s="67"/>
      <c r="AD368" s="76"/>
      <c r="AE368" s="67"/>
      <c r="AF368" s="77"/>
      <c r="AG368" s="78"/>
      <c r="AH368" s="79"/>
      <c r="AI368" s="78"/>
      <c r="AJ368" s="80"/>
      <c r="AK368" s="78"/>
      <c r="AL368" s="81"/>
      <c r="AM368" s="81"/>
      <c r="AN368" s="81"/>
      <c r="AO368" s="76"/>
      <c r="AP368" s="76"/>
      <c r="AQ368" s="78"/>
      <c r="AR368" s="67"/>
      <c r="AS368" s="67"/>
      <c r="AT368" s="37"/>
      <c r="AU368" s="37"/>
      <c r="AV368" s="67"/>
      <c r="AW368" s="78"/>
      <c r="AX368" s="67"/>
      <c r="AY368" s="67"/>
      <c r="AZ368" s="67"/>
      <c r="BA368" s="67"/>
    </row>
    <row r="369" spans="16:53" ht="13.5">
      <c r="P369" s="66"/>
      <c r="Q369" s="65"/>
      <c r="R369" s="65"/>
      <c r="S369" s="65"/>
      <c r="T369" s="66"/>
      <c r="U369" s="66"/>
      <c r="V369" s="64"/>
      <c r="W369" s="64"/>
      <c r="X369" s="67"/>
      <c r="Y369" s="67"/>
      <c r="Z369" s="67"/>
      <c r="AA369" s="81"/>
      <c r="AB369" s="75"/>
      <c r="AC369" s="67"/>
      <c r="AD369" s="76"/>
      <c r="AE369" s="67"/>
      <c r="AF369" s="77"/>
      <c r="AG369" s="78"/>
      <c r="AH369" s="79"/>
      <c r="AI369" s="78"/>
      <c r="AJ369" s="80"/>
      <c r="AK369" s="78"/>
      <c r="AL369" s="81"/>
      <c r="AM369" s="81"/>
      <c r="AN369" s="81"/>
      <c r="AO369" s="76"/>
      <c r="AP369" s="76"/>
      <c r="AQ369" s="78"/>
      <c r="AR369" s="67"/>
      <c r="AS369" s="67"/>
      <c r="AT369" s="37"/>
      <c r="AU369" s="37"/>
      <c r="AV369" s="67"/>
      <c r="AW369" s="78"/>
      <c r="AX369" s="67"/>
      <c r="AY369" s="67"/>
      <c r="AZ369" s="67"/>
      <c r="BA369" s="67"/>
    </row>
    <row r="370" spans="16:53" ht="13.5">
      <c r="P370" s="66"/>
      <c r="Q370" s="65"/>
      <c r="R370" s="65"/>
      <c r="S370" s="65"/>
      <c r="T370" s="66"/>
      <c r="U370" s="66"/>
      <c r="V370" s="64"/>
      <c r="W370" s="64"/>
      <c r="X370" s="67"/>
      <c r="Y370" s="67"/>
      <c r="Z370" s="67"/>
      <c r="AA370" s="81"/>
      <c r="AB370" s="75"/>
      <c r="AC370" s="67"/>
      <c r="AD370" s="76"/>
      <c r="AE370" s="67"/>
      <c r="AF370" s="77"/>
      <c r="AG370" s="78"/>
      <c r="AH370" s="79"/>
      <c r="AI370" s="78"/>
      <c r="AJ370" s="80"/>
      <c r="AK370" s="78"/>
      <c r="AL370" s="81"/>
      <c r="AM370" s="81"/>
      <c r="AN370" s="81"/>
      <c r="AO370" s="76"/>
      <c r="AP370" s="76"/>
      <c r="AQ370" s="78"/>
      <c r="AR370" s="67"/>
      <c r="AS370" s="67"/>
      <c r="AT370" s="37"/>
      <c r="AU370" s="37"/>
      <c r="AV370" s="67"/>
      <c r="AW370" s="78"/>
      <c r="AX370" s="67"/>
      <c r="AY370" s="67"/>
      <c r="AZ370" s="67"/>
      <c r="BA370" s="67"/>
    </row>
    <row r="371" spans="16:53" ht="13.5">
      <c r="P371" s="66"/>
      <c r="Q371" s="65"/>
      <c r="R371" s="65"/>
      <c r="S371" s="65"/>
      <c r="T371" s="66"/>
      <c r="U371" s="66"/>
      <c r="V371" s="64"/>
      <c r="W371" s="64"/>
      <c r="X371" s="67"/>
      <c r="Y371" s="67"/>
      <c r="Z371" s="67"/>
      <c r="AA371" s="81"/>
      <c r="AB371" s="75"/>
      <c r="AC371" s="67"/>
      <c r="AD371" s="76"/>
      <c r="AE371" s="67"/>
      <c r="AF371" s="77"/>
      <c r="AG371" s="78"/>
      <c r="AH371" s="79"/>
      <c r="AI371" s="78"/>
      <c r="AJ371" s="80"/>
      <c r="AK371" s="78"/>
      <c r="AL371" s="81"/>
      <c r="AM371" s="81"/>
      <c r="AN371" s="81"/>
      <c r="AO371" s="76"/>
      <c r="AP371" s="76"/>
      <c r="AQ371" s="78"/>
      <c r="AR371" s="67"/>
      <c r="AS371" s="67"/>
      <c r="AT371" s="37"/>
      <c r="AU371" s="37"/>
      <c r="AV371" s="67"/>
      <c r="AW371" s="78"/>
      <c r="AX371" s="67"/>
      <c r="AY371" s="67"/>
      <c r="AZ371" s="67"/>
      <c r="BA371" s="67"/>
    </row>
    <row r="372" spans="16:53" ht="13.5">
      <c r="P372" s="66"/>
      <c r="Q372" s="65"/>
      <c r="R372" s="65"/>
      <c r="S372" s="65"/>
      <c r="T372" s="66"/>
      <c r="U372" s="66"/>
      <c r="V372" s="64"/>
      <c r="W372" s="64"/>
      <c r="X372" s="67"/>
      <c r="Y372" s="67"/>
      <c r="Z372" s="67"/>
      <c r="AA372" s="81"/>
      <c r="AB372" s="75"/>
      <c r="AC372" s="67"/>
      <c r="AD372" s="76"/>
      <c r="AE372" s="67"/>
      <c r="AF372" s="77"/>
      <c r="AG372" s="78"/>
      <c r="AH372" s="79"/>
      <c r="AI372" s="78"/>
      <c r="AJ372" s="80"/>
      <c r="AK372" s="78"/>
      <c r="AL372" s="81"/>
      <c r="AM372" s="81"/>
      <c r="AN372" s="81"/>
      <c r="AO372" s="76"/>
      <c r="AP372" s="76"/>
      <c r="AQ372" s="78"/>
      <c r="AR372" s="67"/>
      <c r="AS372" s="67"/>
      <c r="AT372" s="37"/>
      <c r="AU372" s="37"/>
      <c r="AV372" s="67"/>
      <c r="AW372" s="78"/>
      <c r="AX372" s="67"/>
      <c r="AY372" s="67"/>
      <c r="AZ372" s="67"/>
      <c r="BA372" s="67"/>
    </row>
    <row r="373" spans="16:53" ht="13.5">
      <c r="P373" s="66"/>
      <c r="Q373" s="65"/>
      <c r="R373" s="65"/>
      <c r="S373" s="65"/>
      <c r="T373" s="66"/>
      <c r="U373" s="66"/>
      <c r="V373" s="64"/>
      <c r="W373" s="64"/>
      <c r="X373" s="67"/>
      <c r="Y373" s="67"/>
      <c r="Z373" s="67"/>
      <c r="AA373" s="81"/>
      <c r="AB373" s="75"/>
      <c r="AC373" s="67"/>
      <c r="AD373" s="76"/>
      <c r="AE373" s="67"/>
      <c r="AF373" s="77"/>
      <c r="AG373" s="78"/>
      <c r="AH373" s="79"/>
      <c r="AI373" s="78"/>
      <c r="AJ373" s="80"/>
      <c r="AK373" s="78"/>
      <c r="AL373" s="81"/>
      <c r="AM373" s="81"/>
      <c r="AN373" s="81"/>
      <c r="AO373" s="76"/>
      <c r="AP373" s="76"/>
      <c r="AQ373" s="78"/>
      <c r="AR373" s="67"/>
      <c r="AS373" s="67"/>
      <c r="AT373" s="37"/>
      <c r="AU373" s="37"/>
      <c r="AV373" s="67"/>
      <c r="AW373" s="78"/>
      <c r="AX373" s="67"/>
      <c r="AY373" s="67"/>
      <c r="AZ373" s="67"/>
      <c r="BA373" s="67"/>
    </row>
    <row r="374" spans="16:53" ht="13.5">
      <c r="P374" s="66"/>
      <c r="Q374" s="65"/>
      <c r="R374" s="65"/>
      <c r="S374" s="65"/>
      <c r="T374" s="66"/>
      <c r="U374" s="66"/>
      <c r="V374" s="64"/>
      <c r="W374" s="64"/>
      <c r="X374" s="67"/>
      <c r="Y374" s="67"/>
      <c r="Z374" s="67"/>
      <c r="AA374" s="81"/>
      <c r="AB374" s="75"/>
      <c r="AC374" s="67"/>
      <c r="AD374" s="76"/>
      <c r="AE374" s="67"/>
      <c r="AF374" s="77"/>
      <c r="AG374" s="78"/>
      <c r="AH374" s="79"/>
      <c r="AI374" s="78"/>
      <c r="AJ374" s="80"/>
      <c r="AK374" s="78"/>
      <c r="AL374" s="81"/>
      <c r="AM374" s="81"/>
      <c r="AN374" s="81"/>
      <c r="AO374" s="76"/>
      <c r="AP374" s="76"/>
      <c r="AQ374" s="78"/>
      <c r="AR374" s="67"/>
      <c r="AS374" s="67"/>
      <c r="AT374" s="37"/>
      <c r="AU374" s="37"/>
      <c r="AV374" s="67"/>
      <c r="AW374" s="78"/>
      <c r="AX374" s="67"/>
      <c r="AY374" s="67"/>
      <c r="AZ374" s="67"/>
      <c r="BA374" s="67"/>
    </row>
    <row r="375" spans="16:53" ht="13.5">
      <c r="P375" s="66"/>
      <c r="Q375" s="65"/>
      <c r="R375" s="65"/>
      <c r="S375" s="65"/>
      <c r="T375" s="66"/>
      <c r="U375" s="66"/>
      <c r="V375" s="64"/>
      <c r="W375" s="64"/>
      <c r="X375" s="67"/>
      <c r="Y375" s="67"/>
      <c r="Z375" s="67"/>
      <c r="AA375" s="81"/>
      <c r="AB375" s="75"/>
      <c r="AC375" s="67"/>
      <c r="AD375" s="76"/>
      <c r="AE375" s="67"/>
      <c r="AF375" s="77"/>
      <c r="AG375" s="78"/>
      <c r="AH375" s="79"/>
      <c r="AI375" s="78"/>
      <c r="AJ375" s="80"/>
      <c r="AK375" s="78"/>
      <c r="AL375" s="81"/>
      <c r="AM375" s="81"/>
      <c r="AN375" s="81"/>
      <c r="AO375" s="76"/>
      <c r="AP375" s="76"/>
      <c r="AQ375" s="78"/>
      <c r="AR375" s="67"/>
      <c r="AS375" s="67"/>
      <c r="AT375" s="37"/>
      <c r="AU375" s="37"/>
      <c r="AV375" s="67"/>
      <c r="AW375" s="78"/>
      <c r="AX375" s="67"/>
      <c r="AY375" s="67"/>
      <c r="AZ375" s="67"/>
      <c r="BA375" s="67"/>
    </row>
    <row r="376" spans="16:53" ht="13.5">
      <c r="P376" s="66"/>
      <c r="Q376" s="65"/>
      <c r="R376" s="65"/>
      <c r="S376" s="65"/>
      <c r="T376" s="66"/>
      <c r="U376" s="66"/>
      <c r="V376" s="64"/>
      <c r="W376" s="64"/>
      <c r="X376" s="67"/>
      <c r="Y376" s="67"/>
      <c r="Z376" s="67"/>
      <c r="AA376" s="81"/>
      <c r="AB376" s="75"/>
      <c r="AC376" s="67"/>
      <c r="AD376" s="76"/>
      <c r="AE376" s="67"/>
      <c r="AF376" s="77"/>
      <c r="AG376" s="78"/>
      <c r="AH376" s="79"/>
      <c r="AI376" s="78"/>
      <c r="AJ376" s="80"/>
      <c r="AK376" s="78"/>
      <c r="AL376" s="81"/>
      <c r="AM376" s="81"/>
      <c r="AN376" s="81"/>
      <c r="AO376" s="76"/>
      <c r="AP376" s="76"/>
      <c r="AQ376" s="78"/>
      <c r="AR376" s="67"/>
      <c r="AS376" s="67"/>
      <c r="AT376" s="37"/>
      <c r="AU376" s="37"/>
      <c r="AV376" s="67"/>
      <c r="AW376" s="78"/>
      <c r="AX376" s="67"/>
      <c r="AY376" s="67"/>
      <c r="AZ376" s="67"/>
      <c r="BA376" s="67"/>
    </row>
    <row r="377" spans="16:53" ht="13.5">
      <c r="P377" s="66"/>
      <c r="Q377" s="65"/>
      <c r="R377" s="65"/>
      <c r="S377" s="65"/>
      <c r="T377" s="66"/>
      <c r="U377" s="66"/>
      <c r="V377" s="64"/>
      <c r="W377" s="64"/>
      <c r="X377" s="67"/>
      <c r="Y377" s="67"/>
      <c r="Z377" s="67"/>
      <c r="AA377" s="81"/>
      <c r="AB377" s="75"/>
      <c r="AC377" s="67"/>
      <c r="AD377" s="76"/>
      <c r="AE377" s="67"/>
      <c r="AF377" s="77"/>
      <c r="AG377" s="78"/>
      <c r="AH377" s="79"/>
      <c r="AI377" s="78"/>
      <c r="AJ377" s="80"/>
      <c r="AK377" s="78"/>
      <c r="AL377" s="81"/>
      <c r="AM377" s="81"/>
      <c r="AN377" s="81"/>
      <c r="AO377" s="76"/>
      <c r="AP377" s="76"/>
      <c r="AQ377" s="78"/>
      <c r="AR377" s="67"/>
      <c r="AS377" s="67"/>
      <c r="AT377" s="37"/>
      <c r="AU377" s="37"/>
      <c r="AV377" s="67"/>
      <c r="AW377" s="78"/>
      <c r="AX377" s="67"/>
      <c r="AY377" s="67"/>
      <c r="AZ377" s="67"/>
      <c r="BA377" s="67"/>
    </row>
    <row r="378" spans="16:53" ht="13.5">
      <c r="P378" s="66"/>
      <c r="Q378" s="65"/>
      <c r="R378" s="65"/>
      <c r="S378" s="65"/>
      <c r="T378" s="66"/>
      <c r="U378" s="66"/>
      <c r="V378" s="64"/>
      <c r="W378" s="64"/>
      <c r="X378" s="67"/>
      <c r="Y378" s="67"/>
      <c r="Z378" s="67"/>
      <c r="AA378" s="81"/>
      <c r="AB378" s="75"/>
      <c r="AC378" s="67"/>
      <c r="AD378" s="76"/>
      <c r="AE378" s="67"/>
      <c r="AF378" s="77"/>
      <c r="AG378" s="78"/>
      <c r="AH378" s="79"/>
      <c r="AI378" s="78"/>
      <c r="AJ378" s="80"/>
      <c r="AK378" s="78"/>
      <c r="AL378" s="81"/>
      <c r="AM378" s="81"/>
      <c r="AN378" s="81"/>
      <c r="AO378" s="76"/>
      <c r="AP378" s="76"/>
      <c r="AQ378" s="78"/>
      <c r="AR378" s="67"/>
      <c r="AS378" s="67"/>
      <c r="AT378" s="37"/>
      <c r="AU378" s="37"/>
      <c r="AV378" s="67"/>
      <c r="AW378" s="78"/>
      <c r="AX378" s="67"/>
      <c r="AY378" s="67"/>
      <c r="AZ378" s="67"/>
      <c r="BA378" s="67"/>
    </row>
    <row r="379" spans="16:53" ht="13.5">
      <c r="P379" s="66"/>
      <c r="Q379" s="65"/>
      <c r="R379" s="65"/>
      <c r="S379" s="65"/>
      <c r="T379" s="66"/>
      <c r="U379" s="66"/>
      <c r="V379" s="64"/>
      <c r="W379" s="64"/>
      <c r="X379" s="67"/>
      <c r="Y379" s="67"/>
      <c r="Z379" s="67"/>
      <c r="AA379" s="81"/>
      <c r="AB379" s="75"/>
      <c r="AC379" s="67"/>
      <c r="AD379" s="76"/>
      <c r="AE379" s="67"/>
      <c r="AF379" s="77"/>
      <c r="AG379" s="78"/>
      <c r="AH379" s="79"/>
      <c r="AI379" s="78"/>
      <c r="AJ379" s="80"/>
      <c r="AK379" s="78"/>
      <c r="AL379" s="81"/>
      <c r="AM379" s="81"/>
      <c r="AN379" s="81"/>
      <c r="AO379" s="76"/>
      <c r="AP379" s="76"/>
      <c r="AQ379" s="78"/>
      <c r="AR379" s="67"/>
      <c r="AS379" s="67"/>
      <c r="AT379" s="37"/>
      <c r="AU379" s="37"/>
      <c r="AV379" s="67"/>
      <c r="AW379" s="78"/>
      <c r="AX379" s="67"/>
      <c r="AY379" s="67"/>
      <c r="AZ379" s="67"/>
      <c r="BA379" s="67"/>
    </row>
    <row r="380" spans="16:53" ht="13.5">
      <c r="P380" s="66"/>
      <c r="Q380" s="65"/>
      <c r="R380" s="65"/>
      <c r="S380" s="65"/>
      <c r="T380" s="66"/>
      <c r="U380" s="66"/>
      <c r="V380" s="64"/>
      <c r="W380" s="64"/>
      <c r="X380" s="67"/>
      <c r="Y380" s="67"/>
      <c r="Z380" s="67"/>
      <c r="AA380" s="81"/>
      <c r="AB380" s="75"/>
      <c r="AC380" s="67"/>
      <c r="AD380" s="76"/>
      <c r="AE380" s="67"/>
      <c r="AF380" s="77"/>
      <c r="AG380" s="78"/>
      <c r="AH380" s="79"/>
      <c r="AI380" s="78"/>
      <c r="AJ380" s="80"/>
      <c r="AK380" s="78"/>
      <c r="AL380" s="81"/>
      <c r="AM380" s="81"/>
      <c r="AN380" s="81"/>
      <c r="AO380" s="76"/>
      <c r="AP380" s="76"/>
      <c r="AQ380" s="78"/>
      <c r="AR380" s="67"/>
      <c r="AS380" s="67"/>
      <c r="AT380" s="37"/>
      <c r="AU380" s="37"/>
      <c r="AV380" s="67"/>
      <c r="AW380" s="78"/>
      <c r="AX380" s="67"/>
      <c r="AY380" s="67"/>
      <c r="AZ380" s="67"/>
      <c r="BA380" s="67"/>
    </row>
    <row r="381" spans="16:53" ht="13.5">
      <c r="P381" s="66"/>
      <c r="Q381" s="65"/>
      <c r="R381" s="65"/>
      <c r="S381" s="65"/>
      <c r="T381" s="66"/>
      <c r="U381" s="66"/>
      <c r="V381" s="64"/>
      <c r="W381" s="64"/>
      <c r="X381" s="67"/>
      <c r="Y381" s="67"/>
      <c r="Z381" s="67"/>
      <c r="AA381" s="81"/>
      <c r="AB381" s="75"/>
      <c r="AC381" s="67"/>
      <c r="AD381" s="76"/>
      <c r="AE381" s="67"/>
      <c r="AF381" s="77"/>
      <c r="AG381" s="78"/>
      <c r="AH381" s="79"/>
      <c r="AI381" s="78"/>
      <c r="AJ381" s="80"/>
      <c r="AK381" s="78"/>
      <c r="AL381" s="81"/>
      <c r="AM381" s="81"/>
      <c r="AN381" s="81"/>
      <c r="AO381" s="76"/>
      <c r="AP381" s="76"/>
      <c r="AQ381" s="78"/>
      <c r="AR381" s="67"/>
      <c r="AS381" s="67"/>
      <c r="AT381" s="37"/>
      <c r="AU381" s="37"/>
      <c r="AV381" s="67"/>
      <c r="AW381" s="78"/>
      <c r="AX381" s="67"/>
      <c r="AY381" s="67"/>
      <c r="AZ381" s="67"/>
      <c r="BA381" s="67"/>
    </row>
    <row r="382" spans="16:53" ht="13.5">
      <c r="P382" s="66"/>
      <c r="Q382" s="65"/>
      <c r="R382" s="65"/>
      <c r="S382" s="65"/>
      <c r="T382" s="66"/>
      <c r="U382" s="66"/>
      <c r="V382" s="64"/>
      <c r="W382" s="64"/>
      <c r="X382" s="67"/>
      <c r="Y382" s="67"/>
      <c r="Z382" s="67"/>
      <c r="AA382" s="81"/>
      <c r="AB382" s="75"/>
      <c r="AC382" s="67"/>
      <c r="AD382" s="76"/>
      <c r="AE382" s="67"/>
      <c r="AF382" s="77"/>
      <c r="AG382" s="78"/>
      <c r="AH382" s="79"/>
      <c r="AI382" s="78"/>
      <c r="AJ382" s="80"/>
      <c r="AK382" s="78"/>
      <c r="AL382" s="81"/>
      <c r="AM382" s="81"/>
      <c r="AN382" s="81"/>
      <c r="AO382" s="76"/>
      <c r="AP382" s="76"/>
      <c r="AQ382" s="78"/>
      <c r="AR382" s="67"/>
      <c r="AS382" s="67"/>
      <c r="AT382" s="37"/>
      <c r="AU382" s="37"/>
      <c r="AV382" s="67"/>
      <c r="AW382" s="78"/>
      <c r="AX382" s="67"/>
      <c r="AY382" s="67"/>
      <c r="AZ382" s="67"/>
      <c r="BA382" s="67"/>
    </row>
    <row r="383" spans="16:53" ht="13.5">
      <c r="P383" s="66"/>
      <c r="Q383" s="65"/>
      <c r="R383" s="65"/>
      <c r="S383" s="65"/>
      <c r="T383" s="66"/>
      <c r="U383" s="66"/>
      <c r="V383" s="64"/>
      <c r="W383" s="64"/>
      <c r="X383" s="67"/>
      <c r="Y383" s="67"/>
      <c r="Z383" s="67"/>
      <c r="AA383" s="81"/>
      <c r="AB383" s="75"/>
      <c r="AC383" s="67"/>
      <c r="AD383" s="76"/>
      <c r="AE383" s="67"/>
      <c r="AF383" s="77"/>
      <c r="AG383" s="78"/>
      <c r="AH383" s="79"/>
      <c r="AI383" s="78"/>
      <c r="AJ383" s="80"/>
      <c r="AK383" s="78"/>
      <c r="AL383" s="81"/>
      <c r="AM383" s="81"/>
      <c r="AN383" s="81"/>
      <c r="AO383" s="76"/>
      <c r="AP383" s="76"/>
      <c r="AQ383" s="78"/>
      <c r="AR383" s="67"/>
      <c r="AS383" s="67"/>
      <c r="AT383" s="37"/>
      <c r="AU383" s="37"/>
      <c r="AV383" s="67"/>
      <c r="AW383" s="78"/>
      <c r="AX383" s="67"/>
      <c r="AY383" s="67"/>
      <c r="AZ383" s="67"/>
      <c r="BA383" s="67"/>
    </row>
    <row r="384" spans="16:53" ht="13.5">
      <c r="P384" s="66"/>
      <c r="Q384" s="65"/>
      <c r="R384" s="65"/>
      <c r="S384" s="65"/>
      <c r="T384" s="66"/>
      <c r="U384" s="66"/>
      <c r="V384" s="64"/>
      <c r="W384" s="64"/>
      <c r="X384" s="67"/>
      <c r="Y384" s="67"/>
      <c r="Z384" s="67"/>
      <c r="AA384" s="81"/>
      <c r="AB384" s="75"/>
      <c r="AC384" s="67"/>
      <c r="AD384" s="76"/>
      <c r="AE384" s="67"/>
      <c r="AF384" s="77"/>
      <c r="AG384" s="78"/>
      <c r="AH384" s="79"/>
      <c r="AI384" s="78"/>
      <c r="AJ384" s="80"/>
      <c r="AK384" s="78"/>
      <c r="AL384" s="81"/>
      <c r="AM384" s="81"/>
      <c r="AN384" s="81"/>
      <c r="AO384" s="76"/>
      <c r="AP384" s="76"/>
      <c r="AQ384" s="78"/>
      <c r="AR384" s="67"/>
      <c r="AS384" s="67"/>
      <c r="AT384" s="37"/>
      <c r="AU384" s="37"/>
      <c r="AV384" s="67"/>
      <c r="AW384" s="78"/>
      <c r="AX384" s="67"/>
      <c r="AY384" s="67"/>
      <c r="AZ384" s="67"/>
      <c r="BA384" s="67"/>
    </row>
    <row r="385" spans="16:53" ht="13.5">
      <c r="P385" s="66"/>
      <c r="Q385" s="65"/>
      <c r="R385" s="65"/>
      <c r="S385" s="65"/>
      <c r="T385" s="66"/>
      <c r="U385" s="66"/>
      <c r="V385" s="64"/>
      <c r="W385" s="64"/>
      <c r="X385" s="67"/>
      <c r="Y385" s="67"/>
      <c r="Z385" s="67"/>
      <c r="AA385" s="81"/>
      <c r="AB385" s="75"/>
      <c r="AC385" s="67"/>
      <c r="AD385" s="76"/>
      <c r="AE385" s="67"/>
      <c r="AF385" s="77"/>
      <c r="AG385" s="78"/>
      <c r="AH385" s="79"/>
      <c r="AI385" s="78"/>
      <c r="AJ385" s="80"/>
      <c r="AK385" s="78"/>
      <c r="AL385" s="81"/>
      <c r="AM385" s="81"/>
      <c r="AN385" s="81"/>
      <c r="AO385" s="76"/>
      <c r="AP385" s="76"/>
      <c r="AQ385" s="78"/>
      <c r="AR385" s="67"/>
      <c r="AS385" s="67"/>
      <c r="AT385" s="37"/>
      <c r="AU385" s="37"/>
      <c r="AV385" s="67"/>
      <c r="AW385" s="78"/>
      <c r="AX385" s="67"/>
      <c r="AY385" s="67"/>
      <c r="AZ385" s="67"/>
      <c r="BA385" s="67"/>
    </row>
    <row r="386" spans="16:53" ht="13.5">
      <c r="P386" s="66"/>
      <c r="Q386" s="65"/>
      <c r="R386" s="65"/>
      <c r="S386" s="65"/>
      <c r="T386" s="66"/>
      <c r="U386" s="66"/>
      <c r="V386" s="64"/>
      <c r="W386" s="64"/>
      <c r="X386" s="67"/>
      <c r="Y386" s="67"/>
      <c r="Z386" s="67"/>
      <c r="AA386" s="81"/>
      <c r="AB386" s="75"/>
      <c r="AC386" s="67"/>
      <c r="AD386" s="76"/>
      <c r="AE386" s="67"/>
      <c r="AF386" s="77"/>
      <c r="AG386" s="78"/>
      <c r="AH386" s="79"/>
      <c r="AI386" s="78"/>
      <c r="AJ386" s="80"/>
      <c r="AK386" s="78"/>
      <c r="AL386" s="81"/>
      <c r="AM386" s="81"/>
      <c r="AN386" s="81"/>
      <c r="AO386" s="76"/>
      <c r="AP386" s="76"/>
      <c r="AQ386" s="78"/>
      <c r="AR386" s="67"/>
      <c r="AS386" s="67"/>
      <c r="AT386" s="37"/>
      <c r="AU386" s="37"/>
      <c r="AV386" s="67"/>
      <c r="AW386" s="78"/>
      <c r="AX386" s="67"/>
      <c r="AY386" s="67"/>
      <c r="AZ386" s="67"/>
      <c r="BA386" s="67"/>
    </row>
    <row r="387" spans="16:53" ht="13.5">
      <c r="P387" s="66"/>
      <c r="Q387" s="65"/>
      <c r="R387" s="65"/>
      <c r="S387" s="65"/>
      <c r="T387" s="66"/>
      <c r="U387" s="66"/>
      <c r="V387" s="64"/>
      <c r="W387" s="64"/>
      <c r="X387" s="67"/>
      <c r="Y387" s="67"/>
      <c r="Z387" s="67"/>
      <c r="AA387" s="81"/>
      <c r="AB387" s="75"/>
      <c r="AC387" s="67"/>
      <c r="AD387" s="76"/>
      <c r="AE387" s="67"/>
      <c r="AF387" s="77"/>
      <c r="AG387" s="78"/>
      <c r="AH387" s="79"/>
      <c r="AI387" s="78"/>
      <c r="AJ387" s="80"/>
      <c r="AK387" s="78"/>
      <c r="AL387" s="81"/>
      <c r="AM387" s="81"/>
      <c r="AN387" s="81"/>
      <c r="AO387" s="76"/>
      <c r="AP387" s="76"/>
      <c r="AQ387" s="78"/>
      <c r="AR387" s="67"/>
      <c r="AS387" s="67"/>
      <c r="AT387" s="37"/>
      <c r="AU387" s="37"/>
      <c r="AV387" s="67"/>
      <c r="AW387" s="78"/>
      <c r="AX387" s="67"/>
      <c r="AY387" s="67"/>
      <c r="AZ387" s="67"/>
      <c r="BA387" s="67"/>
    </row>
    <row r="388" spans="16:53" ht="13.5">
      <c r="P388" s="66"/>
      <c r="Q388" s="65"/>
      <c r="R388" s="65"/>
      <c r="S388" s="65"/>
      <c r="T388" s="66"/>
      <c r="U388" s="66"/>
      <c r="V388" s="64"/>
      <c r="W388" s="64"/>
      <c r="X388" s="67"/>
      <c r="Y388" s="67"/>
      <c r="Z388" s="67"/>
      <c r="AA388" s="81"/>
      <c r="AB388" s="75"/>
      <c r="AC388" s="67"/>
      <c r="AD388" s="76"/>
      <c r="AE388" s="67"/>
      <c r="AF388" s="77"/>
      <c r="AG388" s="78"/>
      <c r="AH388" s="79"/>
      <c r="AI388" s="78"/>
      <c r="AJ388" s="80"/>
      <c r="AK388" s="78"/>
      <c r="AL388" s="81"/>
      <c r="AM388" s="81"/>
      <c r="AN388" s="81"/>
      <c r="AO388" s="76"/>
      <c r="AP388" s="76"/>
      <c r="AQ388" s="78"/>
      <c r="AR388" s="67"/>
      <c r="AS388" s="67"/>
      <c r="AT388" s="37"/>
      <c r="AU388" s="37"/>
      <c r="AV388" s="67"/>
      <c r="AW388" s="78"/>
      <c r="AX388" s="67"/>
      <c r="AY388" s="67"/>
      <c r="AZ388" s="67"/>
      <c r="BA388" s="67"/>
    </row>
    <row r="389" spans="16:53" ht="13.5">
      <c r="P389" s="66"/>
      <c r="Q389" s="65"/>
      <c r="R389" s="65"/>
      <c r="S389" s="65"/>
      <c r="T389" s="66"/>
      <c r="U389" s="66"/>
      <c r="V389" s="64"/>
      <c r="W389" s="64"/>
      <c r="X389" s="67"/>
      <c r="Y389" s="67"/>
      <c r="Z389" s="67"/>
      <c r="AA389" s="81"/>
      <c r="AB389" s="75"/>
      <c r="AC389" s="67"/>
      <c r="AD389" s="76"/>
      <c r="AE389" s="67"/>
      <c r="AF389" s="77"/>
      <c r="AG389" s="78"/>
      <c r="AH389" s="79"/>
      <c r="AI389" s="78"/>
      <c r="AJ389" s="80"/>
      <c r="AK389" s="78"/>
      <c r="AL389" s="81"/>
      <c r="AM389" s="81"/>
      <c r="AN389" s="81"/>
      <c r="AO389" s="76"/>
      <c r="AP389" s="76"/>
      <c r="AQ389" s="78"/>
      <c r="AR389" s="67"/>
      <c r="AS389" s="67"/>
      <c r="AT389" s="37"/>
      <c r="AU389" s="37"/>
      <c r="AV389" s="67"/>
      <c r="AW389" s="78"/>
      <c r="AX389" s="67"/>
      <c r="AY389" s="67"/>
      <c r="AZ389" s="67"/>
      <c r="BA389" s="67"/>
    </row>
    <row r="390" spans="16:53" ht="13.5">
      <c r="P390" s="66"/>
      <c r="Q390" s="65"/>
      <c r="R390" s="65"/>
      <c r="S390" s="65"/>
      <c r="T390" s="66"/>
      <c r="U390" s="66"/>
      <c r="V390" s="64"/>
      <c r="W390" s="64"/>
      <c r="X390" s="67"/>
      <c r="Y390" s="67"/>
      <c r="Z390" s="67"/>
      <c r="AA390" s="81"/>
      <c r="AB390" s="75"/>
      <c r="AC390" s="67"/>
      <c r="AD390" s="76"/>
      <c r="AE390" s="67"/>
      <c r="AF390" s="77"/>
      <c r="AG390" s="78"/>
      <c r="AH390" s="79"/>
      <c r="AI390" s="78"/>
      <c r="AJ390" s="80"/>
      <c r="AK390" s="78"/>
      <c r="AL390" s="81"/>
      <c r="AM390" s="81"/>
      <c r="AN390" s="81"/>
      <c r="AO390" s="76"/>
      <c r="AP390" s="76"/>
      <c r="AQ390" s="78"/>
      <c r="AR390" s="67"/>
      <c r="AS390" s="67"/>
      <c r="AT390" s="37"/>
      <c r="AU390" s="37"/>
      <c r="AV390" s="67"/>
      <c r="AW390" s="78"/>
      <c r="AX390" s="67"/>
      <c r="AY390" s="67"/>
      <c r="AZ390" s="67"/>
      <c r="BA390" s="67"/>
    </row>
    <row r="391" spans="16:53" ht="13.5">
      <c r="P391" s="66"/>
      <c r="Q391" s="65"/>
      <c r="R391" s="65"/>
      <c r="S391" s="65"/>
      <c r="T391" s="66"/>
      <c r="U391" s="66"/>
      <c r="V391" s="64"/>
      <c r="W391" s="64"/>
      <c r="X391" s="67"/>
      <c r="Y391" s="67"/>
      <c r="Z391" s="67"/>
      <c r="AA391" s="81"/>
      <c r="AB391" s="75"/>
      <c r="AC391" s="67"/>
      <c r="AD391" s="76"/>
      <c r="AE391" s="67"/>
      <c r="AF391" s="77"/>
      <c r="AG391" s="78"/>
      <c r="AH391" s="79"/>
      <c r="AI391" s="78"/>
      <c r="AJ391" s="80"/>
      <c r="AK391" s="78"/>
      <c r="AL391" s="81"/>
      <c r="AM391" s="81"/>
      <c r="AN391" s="81"/>
      <c r="AO391" s="76"/>
      <c r="AP391" s="76"/>
      <c r="AQ391" s="78"/>
      <c r="AR391" s="67"/>
      <c r="AS391" s="67"/>
      <c r="AT391" s="37"/>
      <c r="AU391" s="37"/>
      <c r="AV391" s="67"/>
      <c r="AW391" s="78"/>
      <c r="AX391" s="67"/>
      <c r="AY391" s="67"/>
      <c r="AZ391" s="67"/>
      <c r="BA391" s="67"/>
    </row>
    <row r="392" spans="16:53" ht="13.5">
      <c r="P392" s="66"/>
      <c r="Q392" s="65"/>
      <c r="R392" s="65"/>
      <c r="S392" s="65"/>
      <c r="T392" s="66"/>
      <c r="U392" s="66"/>
      <c r="V392" s="64"/>
      <c r="W392" s="64"/>
      <c r="X392" s="67"/>
      <c r="Y392" s="67"/>
      <c r="Z392" s="67"/>
      <c r="AA392" s="81"/>
      <c r="AB392" s="75"/>
      <c r="AC392" s="67"/>
      <c r="AD392" s="76"/>
      <c r="AE392" s="67"/>
      <c r="AF392" s="77"/>
      <c r="AG392" s="78"/>
      <c r="AH392" s="79"/>
      <c r="AI392" s="78"/>
      <c r="AJ392" s="80"/>
      <c r="AK392" s="78"/>
      <c r="AL392" s="81"/>
      <c r="AM392" s="81"/>
      <c r="AN392" s="81"/>
      <c r="AO392" s="76"/>
      <c r="AP392" s="76"/>
      <c r="AQ392" s="78"/>
      <c r="AR392" s="67"/>
      <c r="AS392" s="67"/>
      <c r="AT392" s="37"/>
      <c r="AU392" s="37"/>
      <c r="AV392" s="67"/>
      <c r="AW392" s="78"/>
      <c r="AX392" s="67"/>
      <c r="AY392" s="67"/>
      <c r="AZ392" s="67"/>
      <c r="BA392" s="67"/>
    </row>
    <row r="393" spans="16:53" ht="13.5">
      <c r="P393" s="66"/>
      <c r="Q393" s="65"/>
      <c r="R393" s="65"/>
      <c r="S393" s="65"/>
      <c r="T393" s="66"/>
      <c r="U393" s="66"/>
      <c r="V393" s="64"/>
      <c r="W393" s="64"/>
      <c r="X393" s="67"/>
      <c r="Y393" s="67"/>
      <c r="Z393" s="67"/>
      <c r="AA393" s="81"/>
      <c r="AB393" s="75"/>
      <c r="AC393" s="67"/>
      <c r="AD393" s="76"/>
      <c r="AE393" s="67"/>
      <c r="AF393" s="77"/>
      <c r="AG393" s="78"/>
      <c r="AH393" s="79"/>
      <c r="AI393" s="78"/>
      <c r="AJ393" s="80"/>
      <c r="AK393" s="78"/>
      <c r="AL393" s="81"/>
      <c r="AM393" s="81"/>
      <c r="AN393" s="81"/>
      <c r="AO393" s="76"/>
      <c r="AP393" s="76"/>
      <c r="AQ393" s="78"/>
      <c r="AR393" s="67"/>
      <c r="AS393" s="67"/>
      <c r="AT393" s="37"/>
      <c r="AU393" s="37"/>
      <c r="AV393" s="67"/>
      <c r="AW393" s="78"/>
      <c r="AX393" s="67"/>
      <c r="AY393" s="67"/>
      <c r="AZ393" s="67"/>
      <c r="BA393" s="67"/>
    </row>
    <row r="394" spans="16:53" ht="13.5">
      <c r="P394" s="66"/>
      <c r="Q394" s="65"/>
      <c r="R394" s="65"/>
      <c r="S394" s="65"/>
      <c r="T394" s="66"/>
      <c r="U394" s="66"/>
      <c r="V394" s="64"/>
      <c r="W394" s="64"/>
      <c r="X394" s="67"/>
      <c r="Y394" s="67"/>
      <c r="Z394" s="67"/>
      <c r="AA394" s="81"/>
      <c r="AB394" s="75"/>
      <c r="AC394" s="67"/>
      <c r="AD394" s="76"/>
      <c r="AE394" s="67"/>
      <c r="AF394" s="77"/>
      <c r="AG394" s="78"/>
      <c r="AH394" s="79"/>
      <c r="AI394" s="78"/>
      <c r="AJ394" s="80"/>
      <c r="AK394" s="78"/>
      <c r="AL394" s="81"/>
      <c r="AM394" s="81"/>
      <c r="AN394" s="81"/>
      <c r="AO394" s="76"/>
      <c r="AP394" s="76"/>
      <c r="AQ394" s="78"/>
      <c r="AR394" s="67"/>
      <c r="AS394" s="67"/>
      <c r="AT394" s="37"/>
      <c r="AU394" s="37"/>
      <c r="AV394" s="67"/>
      <c r="AW394" s="78"/>
      <c r="AX394" s="67"/>
      <c r="AY394" s="67"/>
      <c r="AZ394" s="67"/>
      <c r="BA394" s="67"/>
    </row>
    <row r="395" spans="16:53" ht="13.5">
      <c r="P395" s="66"/>
      <c r="Q395" s="65"/>
      <c r="R395" s="65"/>
      <c r="S395" s="65"/>
      <c r="T395" s="66"/>
      <c r="U395" s="66"/>
      <c r="V395" s="64"/>
      <c r="W395" s="64"/>
      <c r="X395" s="67"/>
      <c r="Y395" s="67"/>
      <c r="Z395" s="67"/>
      <c r="AA395" s="81"/>
      <c r="AB395" s="75"/>
      <c r="AC395" s="67"/>
      <c r="AD395" s="76"/>
      <c r="AE395" s="67"/>
      <c r="AF395" s="77"/>
      <c r="AG395" s="78"/>
      <c r="AH395" s="79"/>
      <c r="AI395" s="78"/>
      <c r="AJ395" s="80"/>
      <c r="AK395" s="78"/>
      <c r="AL395" s="81"/>
      <c r="AM395" s="81"/>
      <c r="AN395" s="81"/>
      <c r="AO395" s="76"/>
      <c r="AP395" s="76"/>
      <c r="AQ395" s="78"/>
      <c r="AR395" s="67"/>
      <c r="AS395" s="67"/>
      <c r="AT395" s="37"/>
      <c r="AU395" s="37"/>
      <c r="AV395" s="67"/>
      <c r="AW395" s="78"/>
      <c r="AX395" s="67"/>
      <c r="AY395" s="67"/>
      <c r="AZ395" s="67"/>
      <c r="BA395" s="67"/>
    </row>
    <row r="396" spans="16:53" ht="13.5">
      <c r="P396" s="66"/>
      <c r="Q396" s="65"/>
      <c r="R396" s="65"/>
      <c r="S396" s="65"/>
      <c r="T396" s="66"/>
      <c r="U396" s="66"/>
      <c r="V396" s="64"/>
      <c r="W396" s="64"/>
      <c r="X396" s="67"/>
      <c r="Y396" s="67"/>
      <c r="Z396" s="67"/>
      <c r="AA396" s="81"/>
      <c r="AB396" s="75"/>
      <c r="AC396" s="67"/>
      <c r="AD396" s="76"/>
      <c r="AE396" s="67"/>
      <c r="AF396" s="77"/>
      <c r="AG396" s="78"/>
      <c r="AH396" s="79"/>
      <c r="AI396" s="78"/>
      <c r="AJ396" s="80"/>
      <c r="AK396" s="78"/>
      <c r="AL396" s="81"/>
      <c r="AM396" s="81"/>
      <c r="AN396" s="81"/>
      <c r="AO396" s="76"/>
      <c r="AP396" s="76"/>
      <c r="AQ396" s="78"/>
      <c r="AR396" s="67"/>
      <c r="AS396" s="67"/>
      <c r="AT396" s="37"/>
      <c r="AU396" s="37"/>
      <c r="AV396" s="67"/>
      <c r="AW396" s="78"/>
      <c r="AX396" s="67"/>
      <c r="AY396" s="67"/>
      <c r="AZ396" s="67"/>
      <c r="BA396" s="67"/>
    </row>
    <row r="397" spans="16:53" ht="13.5">
      <c r="P397" s="66"/>
      <c r="Q397" s="65"/>
      <c r="R397" s="65"/>
      <c r="S397" s="65"/>
      <c r="T397" s="66"/>
      <c r="U397" s="66"/>
      <c r="V397" s="64"/>
      <c r="W397" s="64"/>
      <c r="X397" s="67"/>
      <c r="Y397" s="67"/>
      <c r="Z397" s="67"/>
      <c r="AA397" s="81"/>
      <c r="AB397" s="75"/>
      <c r="AC397" s="67"/>
      <c r="AD397" s="76"/>
      <c r="AE397" s="67"/>
      <c r="AF397" s="77"/>
      <c r="AG397" s="78"/>
      <c r="AH397" s="79"/>
      <c r="AI397" s="78"/>
      <c r="AJ397" s="80"/>
      <c r="AK397" s="78"/>
      <c r="AL397" s="81"/>
      <c r="AM397" s="81"/>
      <c r="AN397" s="81"/>
      <c r="AO397" s="76"/>
      <c r="AP397" s="76"/>
      <c r="AQ397" s="78"/>
      <c r="AR397" s="67"/>
      <c r="AS397" s="67"/>
      <c r="AT397" s="37"/>
      <c r="AU397" s="37"/>
      <c r="AV397" s="67"/>
      <c r="AW397" s="78"/>
      <c r="AX397" s="67"/>
      <c r="AY397" s="67"/>
      <c r="AZ397" s="67"/>
      <c r="BA397" s="67"/>
    </row>
    <row r="398" spans="16:53" ht="13.5">
      <c r="P398" s="66"/>
      <c r="Q398" s="65"/>
      <c r="R398" s="65"/>
      <c r="S398" s="65"/>
      <c r="T398" s="66"/>
      <c r="U398" s="66"/>
      <c r="V398" s="64"/>
      <c r="W398" s="64"/>
      <c r="X398" s="67"/>
      <c r="Y398" s="67"/>
      <c r="Z398" s="67"/>
      <c r="AA398" s="81"/>
      <c r="AB398" s="75"/>
      <c r="AC398" s="67"/>
      <c r="AD398" s="76"/>
      <c r="AE398" s="67"/>
      <c r="AF398" s="77"/>
      <c r="AG398" s="78"/>
      <c r="AH398" s="79"/>
      <c r="AI398" s="78"/>
      <c r="AJ398" s="80"/>
      <c r="AK398" s="78"/>
      <c r="AL398" s="81"/>
      <c r="AM398" s="81"/>
      <c r="AN398" s="81"/>
      <c r="AO398" s="76"/>
      <c r="AP398" s="76"/>
      <c r="AQ398" s="78"/>
      <c r="AR398" s="67"/>
      <c r="AS398" s="67"/>
      <c r="AT398" s="37"/>
      <c r="AU398" s="37"/>
      <c r="AV398" s="67"/>
      <c r="AW398" s="78"/>
      <c r="AX398" s="67"/>
      <c r="AY398" s="67"/>
      <c r="AZ398" s="67"/>
      <c r="BA398" s="67"/>
    </row>
    <row r="399" spans="16:53" ht="13.5">
      <c r="P399" s="66"/>
      <c r="Q399" s="65"/>
      <c r="R399" s="65"/>
      <c r="S399" s="65"/>
      <c r="T399" s="66"/>
      <c r="U399" s="66"/>
      <c r="V399" s="64"/>
      <c r="W399" s="64"/>
      <c r="X399" s="67"/>
      <c r="Y399" s="67"/>
      <c r="Z399" s="67"/>
      <c r="AA399" s="81"/>
      <c r="AB399" s="75"/>
      <c r="AC399" s="67"/>
      <c r="AD399" s="76"/>
      <c r="AE399" s="67"/>
      <c r="AF399" s="77"/>
      <c r="AG399" s="78"/>
      <c r="AH399" s="79"/>
      <c r="AI399" s="78"/>
      <c r="AJ399" s="80"/>
      <c r="AK399" s="78"/>
      <c r="AL399" s="81"/>
      <c r="AM399" s="81"/>
      <c r="AN399" s="81"/>
      <c r="AO399" s="76"/>
      <c r="AP399" s="76"/>
      <c r="AQ399" s="78"/>
      <c r="AR399" s="67"/>
      <c r="AS399" s="67"/>
      <c r="AT399" s="37"/>
      <c r="AU399" s="37"/>
      <c r="AV399" s="67"/>
      <c r="AW399" s="78"/>
      <c r="AX399" s="67"/>
      <c r="AY399" s="67"/>
      <c r="AZ399" s="67"/>
      <c r="BA399" s="67"/>
    </row>
    <row r="400" spans="16:53" ht="13.5">
      <c r="P400" s="66"/>
      <c r="Q400" s="65"/>
      <c r="R400" s="65"/>
      <c r="S400" s="65"/>
      <c r="T400" s="66"/>
      <c r="U400" s="66"/>
      <c r="V400" s="64"/>
      <c r="W400" s="64"/>
      <c r="X400" s="67"/>
      <c r="Y400" s="67"/>
      <c r="Z400" s="67"/>
      <c r="AA400" s="81"/>
      <c r="AB400" s="75"/>
      <c r="AC400" s="67"/>
      <c r="AD400" s="76"/>
      <c r="AE400" s="67"/>
      <c r="AF400" s="77"/>
      <c r="AG400" s="78"/>
      <c r="AH400" s="79"/>
      <c r="AI400" s="78"/>
      <c r="AJ400" s="80"/>
      <c r="AK400" s="78"/>
      <c r="AL400" s="81"/>
      <c r="AM400" s="81"/>
      <c r="AN400" s="81"/>
      <c r="AO400" s="76"/>
      <c r="AP400" s="76"/>
      <c r="AQ400" s="78"/>
      <c r="AR400" s="67"/>
      <c r="AS400" s="67"/>
      <c r="AT400" s="37"/>
      <c r="AU400" s="37"/>
      <c r="AV400" s="67"/>
      <c r="AW400" s="78"/>
      <c r="AX400" s="67"/>
      <c r="AY400" s="67"/>
      <c r="AZ400" s="67"/>
      <c r="BA400" s="67"/>
    </row>
    <row r="401" spans="16:53" ht="13.5">
      <c r="P401" s="66"/>
      <c r="Q401" s="65"/>
      <c r="R401" s="65"/>
      <c r="S401" s="65"/>
      <c r="T401" s="66"/>
      <c r="U401" s="66"/>
      <c r="V401" s="64"/>
      <c r="W401" s="64"/>
      <c r="X401" s="67"/>
      <c r="Y401" s="67"/>
      <c r="Z401" s="67"/>
      <c r="AA401" s="81"/>
      <c r="AB401" s="75"/>
      <c r="AC401" s="67"/>
      <c r="AD401" s="76"/>
      <c r="AE401" s="67"/>
      <c r="AF401" s="77"/>
      <c r="AG401" s="78"/>
      <c r="AH401" s="79"/>
      <c r="AI401" s="78"/>
      <c r="AJ401" s="80"/>
      <c r="AK401" s="78"/>
      <c r="AL401" s="81"/>
      <c r="AM401" s="81"/>
      <c r="AN401" s="81"/>
      <c r="AO401" s="76"/>
      <c r="AP401" s="76"/>
      <c r="AQ401" s="78"/>
      <c r="AR401" s="67"/>
      <c r="AS401" s="67"/>
      <c r="AT401" s="37"/>
      <c r="AU401" s="37"/>
      <c r="AV401" s="67"/>
      <c r="AW401" s="78"/>
      <c r="AX401" s="67"/>
      <c r="AY401" s="67"/>
      <c r="AZ401" s="67"/>
      <c r="BA401" s="67"/>
    </row>
    <row r="402" spans="16:53" ht="13.5">
      <c r="P402" s="66"/>
      <c r="Q402" s="65"/>
      <c r="R402" s="65"/>
      <c r="S402" s="65"/>
      <c r="T402" s="66"/>
      <c r="U402" s="66"/>
      <c r="V402" s="64"/>
      <c r="W402" s="64"/>
      <c r="X402" s="67"/>
      <c r="Y402" s="67"/>
      <c r="Z402" s="67"/>
      <c r="AA402" s="81"/>
      <c r="AB402" s="75"/>
      <c r="AC402" s="67"/>
      <c r="AD402" s="76"/>
      <c r="AE402" s="67"/>
      <c r="AF402" s="77"/>
      <c r="AG402" s="78"/>
      <c r="AH402" s="79"/>
      <c r="AI402" s="78"/>
      <c r="AJ402" s="80"/>
      <c r="AK402" s="78"/>
      <c r="AL402" s="81"/>
      <c r="AM402" s="81"/>
      <c r="AN402" s="81"/>
      <c r="AO402" s="76"/>
      <c r="AP402" s="76"/>
      <c r="AQ402" s="78"/>
      <c r="AR402" s="67"/>
      <c r="AS402" s="67"/>
      <c r="AT402" s="37"/>
      <c r="AU402" s="37"/>
      <c r="AV402" s="67"/>
      <c r="AW402" s="78"/>
      <c r="AX402" s="67"/>
      <c r="AY402" s="67"/>
      <c r="AZ402" s="67"/>
      <c r="BA402" s="67"/>
    </row>
    <row r="403" spans="16:53" ht="13.5">
      <c r="P403" s="66"/>
      <c r="Q403" s="65"/>
      <c r="R403" s="65"/>
      <c r="S403" s="65"/>
      <c r="T403" s="66"/>
      <c r="U403" s="66"/>
      <c r="V403" s="64"/>
      <c r="W403" s="64"/>
      <c r="X403" s="67"/>
      <c r="Y403" s="67"/>
      <c r="Z403" s="67"/>
      <c r="AA403" s="81"/>
      <c r="AB403" s="75"/>
      <c r="AC403" s="67"/>
      <c r="AD403" s="76"/>
      <c r="AE403" s="67"/>
      <c r="AF403" s="77"/>
      <c r="AG403" s="78"/>
      <c r="AH403" s="79"/>
      <c r="AI403" s="78"/>
      <c r="AJ403" s="80"/>
      <c r="AK403" s="78"/>
      <c r="AL403" s="81"/>
      <c r="AM403" s="81"/>
      <c r="AN403" s="81"/>
      <c r="AO403" s="76"/>
      <c r="AP403" s="76"/>
      <c r="AQ403" s="78"/>
      <c r="AR403" s="67"/>
      <c r="AS403" s="67"/>
      <c r="AT403" s="37"/>
      <c r="AU403" s="37"/>
      <c r="AV403" s="67"/>
      <c r="AW403" s="78"/>
      <c r="AX403" s="67"/>
      <c r="AY403" s="67"/>
      <c r="AZ403" s="67"/>
      <c r="BA403" s="67"/>
    </row>
    <row r="404" spans="16:53" ht="13.5">
      <c r="P404" s="66"/>
      <c r="Q404" s="65"/>
      <c r="R404" s="65"/>
      <c r="S404" s="65"/>
      <c r="T404" s="66"/>
      <c r="U404" s="66"/>
      <c r="V404" s="64"/>
      <c r="W404" s="64"/>
      <c r="X404" s="67"/>
      <c r="Y404" s="67"/>
      <c r="Z404" s="67"/>
      <c r="AA404" s="81"/>
      <c r="AB404" s="75"/>
      <c r="AC404" s="67"/>
      <c r="AD404" s="76"/>
      <c r="AE404" s="67"/>
      <c r="AF404" s="77"/>
      <c r="AG404" s="78"/>
      <c r="AH404" s="79"/>
      <c r="AI404" s="78"/>
      <c r="AJ404" s="80"/>
      <c r="AK404" s="78"/>
      <c r="AL404" s="81"/>
      <c r="AM404" s="81"/>
      <c r="AN404" s="81"/>
      <c r="AO404" s="76"/>
      <c r="AP404" s="76"/>
      <c r="AQ404" s="78"/>
      <c r="AR404" s="67"/>
      <c r="AS404" s="67"/>
      <c r="AT404" s="37"/>
      <c r="AU404" s="37"/>
      <c r="AV404" s="67"/>
      <c r="AW404" s="78"/>
      <c r="AX404" s="67"/>
      <c r="AY404" s="67"/>
      <c r="AZ404" s="67"/>
      <c r="BA404" s="67"/>
    </row>
    <row r="405" spans="16:53" ht="13.5">
      <c r="P405" s="66"/>
      <c r="Q405" s="65"/>
      <c r="R405" s="65"/>
      <c r="S405" s="65"/>
      <c r="T405" s="66"/>
      <c r="U405" s="66"/>
      <c r="V405" s="64"/>
      <c r="W405" s="64"/>
      <c r="X405" s="67"/>
      <c r="Y405" s="67"/>
      <c r="Z405" s="67"/>
      <c r="AA405" s="81"/>
      <c r="AB405" s="75"/>
      <c r="AC405" s="67"/>
      <c r="AD405" s="76"/>
      <c r="AE405" s="67"/>
      <c r="AF405" s="77"/>
      <c r="AG405" s="78"/>
      <c r="AH405" s="79"/>
      <c r="AI405" s="78"/>
      <c r="AJ405" s="80"/>
      <c r="AK405" s="78"/>
      <c r="AL405" s="81"/>
      <c r="AM405" s="81"/>
      <c r="AN405" s="81"/>
      <c r="AO405" s="76"/>
      <c r="AP405" s="76"/>
      <c r="AQ405" s="78"/>
      <c r="AR405" s="67"/>
      <c r="AS405" s="67"/>
      <c r="AT405" s="37"/>
      <c r="AU405" s="37"/>
      <c r="AV405" s="67"/>
      <c r="AW405" s="78"/>
      <c r="AX405" s="67"/>
      <c r="AY405" s="67"/>
      <c r="AZ405" s="67"/>
      <c r="BA405" s="67"/>
    </row>
    <row r="406" spans="16:53" ht="13.5">
      <c r="P406" s="66"/>
      <c r="Q406" s="65"/>
      <c r="R406" s="65"/>
      <c r="S406" s="65"/>
      <c r="T406" s="66"/>
      <c r="U406" s="66"/>
      <c r="V406" s="64"/>
      <c r="W406" s="64"/>
      <c r="X406" s="67"/>
      <c r="Y406" s="67"/>
      <c r="Z406" s="67"/>
      <c r="AA406" s="81"/>
      <c r="AB406" s="75"/>
      <c r="AC406" s="67"/>
      <c r="AD406" s="76"/>
      <c r="AE406" s="67"/>
      <c r="AF406" s="77"/>
      <c r="AG406" s="78"/>
      <c r="AH406" s="79"/>
      <c r="AI406" s="78"/>
      <c r="AJ406" s="80"/>
      <c r="AK406" s="78"/>
      <c r="AL406" s="81"/>
      <c r="AM406" s="81"/>
      <c r="AN406" s="81"/>
      <c r="AO406" s="76"/>
      <c r="AP406" s="76"/>
      <c r="AQ406" s="78"/>
      <c r="AR406" s="67"/>
      <c r="AS406" s="67"/>
      <c r="AT406" s="37"/>
      <c r="AU406" s="37"/>
      <c r="AV406" s="67"/>
      <c r="AW406" s="78"/>
      <c r="AX406" s="67"/>
      <c r="AY406" s="67"/>
      <c r="AZ406" s="67"/>
      <c r="BA406" s="67"/>
    </row>
    <row r="407" spans="16:53" ht="13.5">
      <c r="P407" s="66"/>
      <c r="Q407" s="65"/>
      <c r="R407" s="65"/>
      <c r="S407" s="65"/>
      <c r="T407" s="66"/>
      <c r="U407" s="66"/>
      <c r="V407" s="64"/>
      <c r="W407" s="64"/>
      <c r="X407" s="67"/>
      <c r="Y407" s="67"/>
      <c r="Z407" s="67"/>
      <c r="AA407" s="81"/>
      <c r="AB407" s="75"/>
      <c r="AC407" s="67"/>
      <c r="AD407" s="76"/>
      <c r="AE407" s="67"/>
      <c r="AF407" s="77"/>
      <c r="AG407" s="78"/>
      <c r="AH407" s="79"/>
      <c r="AI407" s="78"/>
      <c r="AJ407" s="80"/>
      <c r="AK407" s="78"/>
      <c r="AL407" s="81"/>
      <c r="AM407" s="81"/>
      <c r="AN407" s="81"/>
      <c r="AO407" s="76"/>
      <c r="AP407" s="76"/>
      <c r="AQ407" s="78"/>
      <c r="AR407" s="67"/>
      <c r="AS407" s="67"/>
      <c r="AT407" s="37"/>
      <c r="AU407" s="37"/>
      <c r="AV407" s="67"/>
      <c r="AW407" s="78"/>
      <c r="AX407" s="67"/>
      <c r="AY407" s="67"/>
      <c r="AZ407" s="67"/>
      <c r="BA407" s="67"/>
    </row>
    <row r="408" spans="16:53" ht="13.5">
      <c r="P408" s="66"/>
      <c r="Q408" s="65"/>
      <c r="R408" s="65"/>
      <c r="S408" s="65"/>
      <c r="T408" s="66"/>
      <c r="U408" s="66"/>
      <c r="V408" s="64"/>
      <c r="W408" s="64"/>
      <c r="X408" s="67"/>
      <c r="Y408" s="67"/>
      <c r="Z408" s="67"/>
      <c r="AA408" s="81"/>
      <c r="AB408" s="75"/>
      <c r="AC408" s="67"/>
      <c r="AD408" s="76"/>
      <c r="AE408" s="67"/>
      <c r="AF408" s="77"/>
      <c r="AG408" s="78"/>
      <c r="AH408" s="79"/>
      <c r="AI408" s="78"/>
      <c r="AJ408" s="80"/>
      <c r="AK408" s="78"/>
      <c r="AL408" s="81"/>
      <c r="AM408" s="81"/>
      <c r="AN408" s="81"/>
      <c r="AO408" s="76"/>
      <c r="AP408" s="76"/>
      <c r="AQ408" s="78"/>
      <c r="AR408" s="67"/>
      <c r="AS408" s="67"/>
      <c r="AT408" s="37"/>
      <c r="AU408" s="37"/>
      <c r="AV408" s="67"/>
      <c r="AW408" s="78"/>
      <c r="AX408" s="67"/>
      <c r="AY408" s="67"/>
      <c r="AZ408" s="67"/>
      <c r="BA408" s="67"/>
    </row>
    <row r="409" spans="16:53" ht="13.5">
      <c r="P409" s="66"/>
      <c r="Q409" s="65"/>
      <c r="R409" s="65"/>
      <c r="S409" s="65"/>
      <c r="T409" s="66"/>
      <c r="U409" s="66"/>
      <c r="V409" s="64"/>
      <c r="W409" s="64"/>
      <c r="X409" s="67"/>
      <c r="Y409" s="67"/>
      <c r="Z409" s="67"/>
      <c r="AA409" s="81"/>
      <c r="AB409" s="75"/>
      <c r="AC409" s="67"/>
      <c r="AD409" s="76"/>
      <c r="AE409" s="67"/>
      <c r="AF409" s="77"/>
      <c r="AG409" s="78"/>
      <c r="AH409" s="79"/>
      <c r="AI409" s="78"/>
      <c r="AJ409" s="80"/>
      <c r="AK409" s="78"/>
      <c r="AL409" s="81"/>
      <c r="AM409" s="81"/>
      <c r="AN409" s="81"/>
      <c r="AO409" s="76"/>
      <c r="AP409" s="76"/>
      <c r="AQ409" s="78"/>
      <c r="AR409" s="67"/>
      <c r="AS409" s="67"/>
      <c r="AT409" s="37"/>
      <c r="AU409" s="37"/>
      <c r="AV409" s="67"/>
      <c r="AW409" s="78"/>
      <c r="AX409" s="67"/>
      <c r="AY409" s="67"/>
      <c r="AZ409" s="67"/>
      <c r="BA409" s="67"/>
    </row>
    <row r="410" spans="16:53" ht="13.5">
      <c r="P410" s="66"/>
      <c r="Q410" s="65"/>
      <c r="R410" s="65"/>
      <c r="S410" s="65"/>
      <c r="T410" s="66"/>
      <c r="U410" s="66"/>
      <c r="V410" s="64"/>
      <c r="W410" s="64"/>
      <c r="X410" s="67"/>
      <c r="Y410" s="67"/>
      <c r="Z410" s="67"/>
      <c r="AA410" s="81"/>
      <c r="AB410" s="75"/>
      <c r="AC410" s="67"/>
      <c r="AD410" s="76"/>
      <c r="AE410" s="67"/>
      <c r="AF410" s="77"/>
      <c r="AG410" s="78"/>
      <c r="AH410" s="79"/>
      <c r="AI410" s="78"/>
      <c r="AJ410" s="80"/>
      <c r="AK410" s="78"/>
      <c r="AL410" s="81"/>
      <c r="AM410" s="81"/>
      <c r="AN410" s="81"/>
      <c r="AO410" s="76"/>
      <c r="AP410" s="76"/>
      <c r="AQ410" s="78"/>
      <c r="AR410" s="67"/>
      <c r="AS410" s="67"/>
      <c r="AT410" s="37"/>
      <c r="AU410" s="37"/>
      <c r="AV410" s="67"/>
      <c r="AW410" s="78"/>
      <c r="AX410" s="67"/>
      <c r="AY410" s="67"/>
      <c r="AZ410" s="67"/>
      <c r="BA410" s="67"/>
    </row>
    <row r="411" spans="16:53" ht="13.5">
      <c r="P411" s="66"/>
      <c r="Q411" s="65"/>
      <c r="R411" s="65"/>
      <c r="S411" s="65"/>
      <c r="T411" s="66"/>
      <c r="U411" s="66"/>
      <c r="V411" s="64"/>
      <c r="W411" s="64"/>
      <c r="X411" s="67"/>
      <c r="Y411" s="67"/>
      <c r="Z411" s="67"/>
      <c r="AA411" s="81"/>
      <c r="AB411" s="75"/>
      <c r="AC411" s="67"/>
      <c r="AD411" s="76"/>
      <c r="AE411" s="67"/>
      <c r="AF411" s="77"/>
      <c r="AG411" s="78"/>
      <c r="AH411" s="79"/>
      <c r="AI411" s="78"/>
      <c r="AJ411" s="80"/>
      <c r="AK411" s="78"/>
      <c r="AL411" s="81"/>
      <c r="AM411" s="81"/>
      <c r="AN411" s="81"/>
      <c r="AO411" s="76"/>
      <c r="AP411" s="76"/>
      <c r="AQ411" s="78"/>
      <c r="AR411" s="67"/>
      <c r="AS411" s="67"/>
      <c r="AT411" s="37"/>
      <c r="AU411" s="37"/>
      <c r="AV411" s="67"/>
      <c r="AW411" s="78"/>
      <c r="AX411" s="67"/>
      <c r="AY411" s="67"/>
      <c r="AZ411" s="67"/>
      <c r="BA411" s="67"/>
    </row>
    <row r="412" spans="16:53" ht="13.5">
      <c r="P412" s="66"/>
      <c r="Q412" s="65"/>
      <c r="R412" s="65"/>
      <c r="S412" s="65"/>
      <c r="T412" s="66"/>
      <c r="U412" s="66"/>
      <c r="V412" s="64"/>
      <c r="W412" s="64"/>
      <c r="X412" s="67"/>
      <c r="Y412" s="67"/>
      <c r="Z412" s="67"/>
      <c r="AA412" s="81"/>
      <c r="AB412" s="75"/>
      <c r="AC412" s="67"/>
      <c r="AD412" s="76"/>
      <c r="AE412" s="67"/>
      <c r="AF412" s="77"/>
      <c r="AG412" s="78"/>
      <c r="AH412" s="79"/>
      <c r="AI412" s="78"/>
      <c r="AJ412" s="80"/>
      <c r="AK412" s="78"/>
      <c r="AL412" s="81"/>
      <c r="AM412" s="81"/>
      <c r="AN412" s="81"/>
      <c r="AO412" s="76"/>
      <c r="AP412" s="76"/>
      <c r="AQ412" s="78"/>
      <c r="AR412" s="67"/>
      <c r="AS412" s="67"/>
      <c r="AT412" s="37"/>
      <c r="AU412" s="37"/>
      <c r="AV412" s="67"/>
      <c r="AW412" s="78"/>
      <c r="AX412" s="67"/>
      <c r="AY412" s="67"/>
      <c r="AZ412" s="67"/>
      <c r="BA412" s="67"/>
    </row>
    <row r="413" spans="16:53" ht="13.5">
      <c r="P413" s="66"/>
      <c r="Q413" s="65"/>
      <c r="R413" s="65"/>
      <c r="S413" s="65"/>
      <c r="T413" s="66"/>
      <c r="U413" s="66"/>
      <c r="V413" s="64"/>
      <c r="W413" s="64"/>
      <c r="X413" s="67"/>
      <c r="Y413" s="67"/>
      <c r="Z413" s="67"/>
      <c r="AA413" s="81"/>
      <c r="AB413" s="75"/>
      <c r="AC413" s="67"/>
      <c r="AD413" s="76"/>
      <c r="AE413" s="67"/>
      <c r="AF413" s="77"/>
      <c r="AG413" s="78"/>
      <c r="AH413" s="79"/>
      <c r="AI413" s="78"/>
      <c r="AJ413" s="80"/>
      <c r="AK413" s="78"/>
      <c r="AL413" s="81"/>
      <c r="AM413" s="81"/>
      <c r="AN413" s="81"/>
      <c r="AO413" s="76"/>
      <c r="AP413" s="76"/>
      <c r="AQ413" s="78"/>
      <c r="AR413" s="67"/>
      <c r="AS413" s="67"/>
      <c r="AT413" s="37"/>
      <c r="AU413" s="37"/>
      <c r="AV413" s="67"/>
      <c r="AW413" s="78"/>
      <c r="AX413" s="67"/>
      <c r="AY413" s="67"/>
      <c r="AZ413" s="67"/>
      <c r="BA413" s="67"/>
    </row>
    <row r="414" spans="16:53" ht="13.5">
      <c r="P414" s="66"/>
      <c r="Q414" s="65"/>
      <c r="R414" s="65"/>
      <c r="S414" s="65"/>
      <c r="T414" s="66"/>
      <c r="U414" s="66"/>
      <c r="V414" s="64"/>
      <c r="W414" s="64"/>
      <c r="X414" s="67"/>
      <c r="Y414" s="67"/>
      <c r="Z414" s="67"/>
      <c r="AA414" s="81"/>
      <c r="AB414" s="75"/>
      <c r="AC414" s="67"/>
      <c r="AD414" s="76"/>
      <c r="AE414" s="67"/>
      <c r="AF414" s="77"/>
      <c r="AG414" s="78"/>
      <c r="AH414" s="79"/>
      <c r="AI414" s="78"/>
      <c r="AJ414" s="80"/>
      <c r="AK414" s="78"/>
      <c r="AL414" s="81"/>
      <c r="AM414" s="81"/>
      <c r="AN414" s="81"/>
      <c r="AO414" s="76"/>
      <c r="AP414" s="76"/>
      <c r="AQ414" s="78"/>
      <c r="AR414" s="67"/>
      <c r="AS414" s="67"/>
      <c r="AT414" s="37"/>
      <c r="AU414" s="37"/>
      <c r="AV414" s="67"/>
      <c r="AW414" s="78"/>
      <c r="AX414" s="67"/>
      <c r="AY414" s="67"/>
      <c r="AZ414" s="67"/>
      <c r="BA414" s="67"/>
    </row>
    <row r="415" spans="16:53" ht="13.5">
      <c r="P415" s="66"/>
      <c r="Q415" s="65"/>
      <c r="R415" s="65"/>
      <c r="S415" s="65"/>
      <c r="T415" s="66"/>
      <c r="U415" s="66"/>
      <c r="V415" s="64"/>
      <c r="W415" s="64"/>
      <c r="X415" s="67"/>
      <c r="Y415" s="67"/>
      <c r="Z415" s="67"/>
      <c r="AA415" s="81"/>
      <c r="AB415" s="75"/>
      <c r="AC415" s="67"/>
      <c r="AD415" s="76"/>
      <c r="AE415" s="67"/>
      <c r="AF415" s="77"/>
      <c r="AG415" s="78"/>
      <c r="AH415" s="79"/>
      <c r="AI415" s="78"/>
      <c r="AJ415" s="80"/>
      <c r="AK415" s="78"/>
      <c r="AL415" s="81"/>
      <c r="AM415" s="81"/>
      <c r="AN415" s="81"/>
      <c r="AO415" s="76"/>
      <c r="AP415" s="76"/>
      <c r="AQ415" s="78"/>
      <c r="AR415" s="67"/>
      <c r="AS415" s="67"/>
      <c r="AT415" s="37"/>
      <c r="AU415" s="37"/>
      <c r="AV415" s="67"/>
      <c r="AW415" s="78"/>
      <c r="AX415" s="67"/>
      <c r="AY415" s="67"/>
      <c r="AZ415" s="67"/>
      <c r="BA415" s="67"/>
    </row>
    <row r="416" spans="16:53" ht="13.5">
      <c r="P416" s="66"/>
      <c r="Q416" s="65"/>
      <c r="R416" s="65"/>
      <c r="S416" s="65"/>
      <c r="T416" s="66"/>
      <c r="U416" s="66"/>
      <c r="V416" s="64"/>
      <c r="W416" s="64"/>
      <c r="X416" s="67"/>
      <c r="Y416" s="67"/>
      <c r="Z416" s="67"/>
      <c r="AA416" s="81"/>
      <c r="AB416" s="75"/>
      <c r="AC416" s="67"/>
      <c r="AD416" s="76"/>
      <c r="AE416" s="67"/>
      <c r="AF416" s="77"/>
      <c r="AG416" s="78"/>
      <c r="AH416" s="79"/>
      <c r="AI416" s="78"/>
      <c r="AJ416" s="80"/>
      <c r="AK416" s="78"/>
      <c r="AL416" s="81"/>
      <c r="AM416" s="81"/>
      <c r="AN416" s="81"/>
      <c r="AO416" s="76"/>
      <c r="AP416" s="76"/>
      <c r="AQ416" s="78"/>
      <c r="AR416" s="67"/>
      <c r="AS416" s="67"/>
      <c r="AT416" s="37"/>
      <c r="AU416" s="37"/>
      <c r="AV416" s="67"/>
      <c r="AW416" s="78"/>
      <c r="AX416" s="67"/>
      <c r="AY416" s="67"/>
      <c r="AZ416" s="67"/>
      <c r="BA416" s="67"/>
    </row>
    <row r="417" spans="16:53" ht="13.5">
      <c r="P417" s="66"/>
      <c r="Q417" s="65"/>
      <c r="R417" s="65"/>
      <c r="S417" s="65"/>
      <c r="T417" s="66"/>
      <c r="U417" s="66"/>
      <c r="V417" s="64"/>
      <c r="W417" s="64"/>
      <c r="X417" s="67"/>
      <c r="Y417" s="67"/>
      <c r="Z417" s="67"/>
      <c r="AA417" s="81"/>
      <c r="AB417" s="75"/>
      <c r="AC417" s="67"/>
      <c r="AD417" s="76"/>
      <c r="AE417" s="67"/>
      <c r="AF417" s="77"/>
      <c r="AG417" s="78"/>
      <c r="AH417" s="79"/>
      <c r="AI417" s="78"/>
      <c r="AJ417" s="80"/>
      <c r="AK417" s="78"/>
      <c r="AL417" s="81"/>
      <c r="AM417" s="81"/>
      <c r="AN417" s="81"/>
      <c r="AO417" s="76"/>
      <c r="AP417" s="76"/>
      <c r="AQ417" s="78"/>
      <c r="AR417" s="67"/>
      <c r="AS417" s="67"/>
      <c r="AT417" s="37"/>
      <c r="AU417" s="37"/>
      <c r="AV417" s="67"/>
      <c r="AW417" s="78"/>
      <c r="AX417" s="67"/>
      <c r="AY417" s="67"/>
      <c r="AZ417" s="67"/>
      <c r="BA417" s="67"/>
    </row>
    <row r="418" spans="16:53" ht="13.5">
      <c r="P418" s="66"/>
      <c r="Q418" s="65"/>
      <c r="R418" s="65"/>
      <c r="S418" s="65"/>
      <c r="T418" s="66"/>
      <c r="U418" s="66"/>
      <c r="V418" s="64"/>
      <c r="W418" s="64"/>
      <c r="X418" s="67"/>
      <c r="Y418" s="67"/>
      <c r="Z418" s="67"/>
      <c r="AA418" s="81"/>
      <c r="AB418" s="75"/>
      <c r="AC418" s="67"/>
      <c r="AD418" s="76"/>
      <c r="AE418" s="67"/>
      <c r="AF418" s="77"/>
      <c r="AG418" s="78"/>
      <c r="AH418" s="79"/>
      <c r="AI418" s="78"/>
      <c r="AJ418" s="80"/>
      <c r="AK418" s="78"/>
      <c r="AL418" s="81"/>
      <c r="AM418" s="81"/>
      <c r="AN418" s="81"/>
      <c r="AO418" s="76"/>
      <c r="AP418" s="76"/>
      <c r="AQ418" s="78"/>
      <c r="AR418" s="67"/>
      <c r="AS418" s="67"/>
      <c r="AT418" s="37"/>
      <c r="AU418" s="37"/>
      <c r="AV418" s="67"/>
      <c r="AW418" s="78"/>
      <c r="AX418" s="67"/>
      <c r="AY418" s="67"/>
      <c r="AZ418" s="67"/>
      <c r="BA418" s="67"/>
    </row>
    <row r="419" spans="16:53" ht="13.5">
      <c r="P419" s="66"/>
      <c r="Q419" s="65"/>
      <c r="R419" s="65"/>
      <c r="S419" s="65"/>
      <c r="T419" s="66"/>
      <c r="U419" s="66"/>
      <c r="V419" s="64"/>
      <c r="W419" s="64"/>
      <c r="X419" s="67"/>
      <c r="Y419" s="67"/>
      <c r="Z419" s="67"/>
      <c r="AA419" s="81"/>
      <c r="AB419" s="75"/>
      <c r="AC419" s="67"/>
      <c r="AD419" s="76"/>
      <c r="AE419" s="67"/>
      <c r="AF419" s="77"/>
      <c r="AG419" s="78"/>
      <c r="AH419" s="79"/>
      <c r="AI419" s="78"/>
      <c r="AJ419" s="80"/>
      <c r="AK419" s="78"/>
      <c r="AL419" s="81"/>
      <c r="AM419" s="81"/>
      <c r="AN419" s="81"/>
      <c r="AO419" s="76"/>
      <c r="AP419" s="76"/>
      <c r="AQ419" s="78"/>
      <c r="AR419" s="67"/>
      <c r="AS419" s="67"/>
      <c r="AT419" s="37"/>
      <c r="AU419" s="37"/>
      <c r="AV419" s="67"/>
      <c r="AW419" s="78"/>
      <c r="AX419" s="67"/>
      <c r="AY419" s="67"/>
      <c r="AZ419" s="67"/>
      <c r="BA419" s="67"/>
    </row>
    <row r="420" spans="16:53" ht="13.5">
      <c r="P420" s="66"/>
      <c r="Q420" s="65"/>
      <c r="R420" s="65"/>
      <c r="S420" s="65"/>
      <c r="T420" s="66"/>
      <c r="U420" s="66"/>
      <c r="V420" s="64"/>
      <c r="W420" s="64"/>
      <c r="X420" s="67"/>
      <c r="Y420" s="67"/>
      <c r="Z420" s="67"/>
      <c r="AA420" s="81"/>
      <c r="AB420" s="75"/>
      <c r="AC420" s="67"/>
      <c r="AD420" s="76"/>
      <c r="AE420" s="67"/>
      <c r="AF420" s="77"/>
      <c r="AG420" s="78"/>
      <c r="AH420" s="79"/>
      <c r="AI420" s="78"/>
      <c r="AJ420" s="80"/>
      <c r="AK420" s="78"/>
      <c r="AL420" s="81"/>
      <c r="AM420" s="81"/>
      <c r="AN420" s="81"/>
      <c r="AO420" s="76"/>
      <c r="AP420" s="76"/>
      <c r="AQ420" s="78"/>
      <c r="AR420" s="67"/>
      <c r="AS420" s="67"/>
      <c r="AT420" s="37"/>
      <c r="AU420" s="37"/>
      <c r="AV420" s="67"/>
      <c r="AW420" s="78"/>
      <c r="AX420" s="67"/>
      <c r="AY420" s="67"/>
      <c r="AZ420" s="67"/>
      <c r="BA420" s="67"/>
    </row>
    <row r="421" spans="16:53" ht="13.5">
      <c r="P421" s="66"/>
      <c r="Q421" s="65"/>
      <c r="R421" s="65"/>
      <c r="S421" s="65"/>
      <c r="T421" s="66"/>
      <c r="U421" s="66"/>
      <c r="V421" s="64"/>
      <c r="W421" s="64"/>
      <c r="X421" s="67"/>
      <c r="Y421" s="67"/>
      <c r="Z421" s="67"/>
      <c r="AA421" s="81"/>
      <c r="AB421" s="75"/>
      <c r="AC421" s="67"/>
      <c r="AD421" s="76"/>
      <c r="AE421" s="67"/>
      <c r="AF421" s="77"/>
      <c r="AG421" s="78"/>
      <c r="AH421" s="79"/>
      <c r="AI421" s="78"/>
      <c r="AJ421" s="80"/>
      <c r="AK421" s="78"/>
      <c r="AL421" s="81"/>
      <c r="AM421" s="81"/>
      <c r="AN421" s="81"/>
      <c r="AO421" s="76"/>
      <c r="AP421" s="76"/>
      <c r="AQ421" s="78"/>
      <c r="AR421" s="67"/>
      <c r="AS421" s="67"/>
      <c r="AT421" s="37"/>
      <c r="AU421" s="37"/>
      <c r="AV421" s="67"/>
      <c r="AW421" s="78"/>
      <c r="AX421" s="67"/>
      <c r="AY421" s="67"/>
      <c r="AZ421" s="67"/>
      <c r="BA421" s="67"/>
    </row>
    <row r="422" spans="16:53" ht="13.5">
      <c r="P422" s="66"/>
      <c r="Q422" s="65"/>
      <c r="R422" s="65"/>
      <c r="S422" s="65"/>
      <c r="T422" s="66"/>
      <c r="U422" s="66"/>
      <c r="V422" s="64"/>
      <c r="W422" s="64"/>
      <c r="X422" s="67"/>
      <c r="Y422" s="67"/>
      <c r="Z422" s="67"/>
      <c r="AA422" s="81"/>
      <c r="AB422" s="75"/>
      <c r="AC422" s="67"/>
      <c r="AD422" s="76"/>
      <c r="AE422" s="67"/>
      <c r="AF422" s="77"/>
      <c r="AG422" s="78"/>
      <c r="AH422" s="79"/>
      <c r="AI422" s="78"/>
      <c r="AJ422" s="80"/>
      <c r="AK422" s="78"/>
      <c r="AL422" s="81"/>
      <c r="AM422" s="81"/>
      <c r="AN422" s="81"/>
      <c r="AO422" s="76"/>
      <c r="AP422" s="76"/>
      <c r="AQ422" s="78"/>
      <c r="AR422" s="67"/>
      <c r="AS422" s="67"/>
      <c r="AT422" s="37"/>
      <c r="AU422" s="37"/>
      <c r="AV422" s="67"/>
      <c r="AW422" s="78"/>
      <c r="AX422" s="67"/>
      <c r="AY422" s="67"/>
      <c r="AZ422" s="67"/>
      <c r="BA422" s="67"/>
    </row>
    <row r="423" spans="16:53" ht="13.5">
      <c r="P423" s="66"/>
      <c r="Q423" s="65"/>
      <c r="R423" s="65"/>
      <c r="S423" s="65"/>
      <c r="T423" s="66"/>
      <c r="U423" s="66"/>
      <c r="V423" s="64"/>
      <c r="W423" s="64"/>
      <c r="X423" s="67"/>
      <c r="Y423" s="67"/>
      <c r="Z423" s="67"/>
      <c r="AA423" s="81"/>
      <c r="AB423" s="75"/>
      <c r="AC423" s="67"/>
      <c r="AD423" s="76"/>
      <c r="AE423" s="67"/>
      <c r="AF423" s="77"/>
      <c r="AG423" s="78"/>
      <c r="AH423" s="79"/>
      <c r="AI423" s="78"/>
      <c r="AJ423" s="80"/>
      <c r="AK423" s="78"/>
      <c r="AL423" s="81"/>
      <c r="AM423" s="81"/>
      <c r="AN423" s="81"/>
      <c r="AO423" s="76"/>
      <c r="AP423" s="76"/>
      <c r="AQ423" s="78"/>
      <c r="AR423" s="67"/>
      <c r="AS423" s="67"/>
      <c r="AT423" s="37"/>
      <c r="AU423" s="37"/>
      <c r="AV423" s="67"/>
      <c r="AW423" s="78"/>
      <c r="AX423" s="67"/>
      <c r="AY423" s="67"/>
      <c r="AZ423" s="67"/>
      <c r="BA423" s="67"/>
    </row>
    <row r="424" spans="16:53" ht="13.5">
      <c r="P424" s="66"/>
      <c r="Q424" s="65"/>
      <c r="R424" s="65"/>
      <c r="S424" s="65"/>
      <c r="T424" s="66"/>
      <c r="U424" s="66"/>
      <c r="V424" s="64"/>
      <c r="W424" s="64"/>
      <c r="X424" s="67"/>
      <c r="Y424" s="67"/>
      <c r="Z424" s="67"/>
      <c r="AA424" s="81"/>
      <c r="AB424" s="75"/>
      <c r="AC424" s="67"/>
      <c r="AD424" s="76"/>
      <c r="AE424" s="67"/>
      <c r="AF424" s="77"/>
      <c r="AG424" s="78"/>
      <c r="AH424" s="79"/>
      <c r="AI424" s="78"/>
      <c r="AJ424" s="80"/>
      <c r="AK424" s="78"/>
      <c r="AL424" s="81"/>
      <c r="AM424" s="81"/>
      <c r="AN424" s="81"/>
      <c r="AO424" s="76"/>
      <c r="AP424" s="76"/>
      <c r="AQ424" s="78"/>
      <c r="AR424" s="67"/>
      <c r="AS424" s="67"/>
      <c r="AT424" s="37"/>
      <c r="AU424" s="37"/>
      <c r="AV424" s="67"/>
      <c r="AW424" s="78"/>
      <c r="AX424" s="67"/>
      <c r="AY424" s="67"/>
      <c r="AZ424" s="67"/>
      <c r="BA424" s="67"/>
    </row>
    <row r="425" spans="16:53" ht="13.5">
      <c r="P425" s="66"/>
      <c r="Q425" s="65"/>
      <c r="R425" s="65"/>
      <c r="S425" s="65"/>
      <c r="T425" s="66"/>
      <c r="U425" s="66"/>
      <c r="V425" s="64"/>
      <c r="W425" s="64"/>
      <c r="X425" s="67"/>
      <c r="Y425" s="67"/>
      <c r="Z425" s="67"/>
      <c r="AA425" s="81"/>
      <c r="AB425" s="75"/>
      <c r="AC425" s="67"/>
      <c r="AD425" s="76"/>
      <c r="AE425" s="67"/>
      <c r="AF425" s="77"/>
      <c r="AG425" s="78"/>
      <c r="AH425" s="79"/>
      <c r="AI425" s="78"/>
      <c r="AJ425" s="80"/>
      <c r="AK425" s="78"/>
      <c r="AL425" s="81"/>
      <c r="AM425" s="81"/>
      <c r="AN425" s="81"/>
      <c r="AO425" s="76"/>
      <c r="AP425" s="76"/>
      <c r="AQ425" s="78"/>
      <c r="AR425" s="67"/>
      <c r="AS425" s="67"/>
      <c r="AT425" s="37"/>
      <c r="AU425" s="37"/>
      <c r="AV425" s="67"/>
      <c r="AW425" s="78"/>
      <c r="AX425" s="67"/>
      <c r="AY425" s="67"/>
      <c r="AZ425" s="67"/>
      <c r="BA425" s="67"/>
    </row>
    <row r="426" spans="16:53" ht="13.5">
      <c r="P426" s="66"/>
      <c r="Q426" s="65"/>
      <c r="R426" s="65"/>
      <c r="S426" s="65"/>
      <c r="T426" s="66"/>
      <c r="U426" s="66"/>
      <c r="V426" s="64"/>
      <c r="W426" s="64"/>
      <c r="X426" s="67"/>
      <c r="Y426" s="67"/>
      <c r="Z426" s="67"/>
      <c r="AA426" s="81"/>
      <c r="AB426" s="75"/>
      <c r="AC426" s="67"/>
      <c r="AD426" s="76"/>
      <c r="AE426" s="67"/>
      <c r="AF426" s="77"/>
      <c r="AG426" s="78"/>
      <c r="AH426" s="79"/>
      <c r="AI426" s="78"/>
      <c r="AJ426" s="80"/>
      <c r="AK426" s="78"/>
      <c r="AL426" s="81"/>
      <c r="AM426" s="81"/>
      <c r="AN426" s="81"/>
      <c r="AO426" s="76"/>
      <c r="AP426" s="76"/>
      <c r="AQ426" s="78"/>
      <c r="AR426" s="67"/>
      <c r="AS426" s="67"/>
      <c r="AT426" s="37"/>
      <c r="AU426" s="37"/>
      <c r="AV426" s="67"/>
      <c r="AW426" s="78"/>
      <c r="AX426" s="67"/>
      <c r="AY426" s="67"/>
      <c r="AZ426" s="67"/>
      <c r="BA426" s="67"/>
    </row>
    <row r="427" spans="16:53" ht="13.5">
      <c r="P427" s="66"/>
      <c r="Q427" s="65"/>
      <c r="R427" s="65"/>
      <c r="S427" s="65"/>
      <c r="T427" s="66"/>
      <c r="U427" s="66"/>
      <c r="V427" s="64"/>
      <c r="W427" s="64"/>
      <c r="X427" s="67"/>
      <c r="Y427" s="67"/>
      <c r="Z427" s="67"/>
      <c r="AA427" s="81"/>
      <c r="AB427" s="75"/>
      <c r="AC427" s="67"/>
      <c r="AD427" s="76"/>
      <c r="AE427" s="67"/>
      <c r="AF427" s="77"/>
      <c r="AG427" s="78"/>
      <c r="AH427" s="79"/>
      <c r="AI427" s="78"/>
      <c r="AJ427" s="80"/>
      <c r="AK427" s="78"/>
      <c r="AL427" s="81"/>
      <c r="AM427" s="81"/>
      <c r="AN427" s="81"/>
      <c r="AO427" s="76"/>
      <c r="AP427" s="76"/>
      <c r="AQ427" s="78"/>
      <c r="AR427" s="67"/>
      <c r="AS427" s="67"/>
      <c r="AT427" s="37"/>
      <c r="AU427" s="37"/>
      <c r="AV427" s="67"/>
      <c r="AW427" s="78"/>
      <c r="AX427" s="67"/>
      <c r="AY427" s="67"/>
      <c r="AZ427" s="67"/>
      <c r="BA427" s="67"/>
    </row>
    <row r="428" spans="16:53" ht="13.5">
      <c r="P428" s="66"/>
      <c r="Q428" s="65"/>
      <c r="R428" s="65"/>
      <c r="S428" s="65"/>
      <c r="T428" s="66"/>
      <c r="U428" s="66"/>
      <c r="V428" s="64"/>
      <c r="W428" s="64"/>
      <c r="X428" s="67"/>
      <c r="Y428" s="67"/>
      <c r="Z428" s="67"/>
      <c r="AA428" s="81"/>
      <c r="AB428" s="75"/>
      <c r="AC428" s="67"/>
      <c r="AD428" s="76"/>
      <c r="AE428" s="67"/>
      <c r="AF428" s="77"/>
      <c r="AG428" s="78"/>
      <c r="AH428" s="79"/>
      <c r="AI428" s="78"/>
      <c r="AJ428" s="80"/>
      <c r="AK428" s="78"/>
      <c r="AL428" s="81"/>
      <c r="AM428" s="81"/>
      <c r="AN428" s="81"/>
      <c r="AO428" s="76"/>
      <c r="AP428" s="76"/>
      <c r="AQ428" s="78"/>
      <c r="AR428" s="67"/>
      <c r="AS428" s="67"/>
      <c r="AT428" s="37"/>
      <c r="AU428" s="37"/>
      <c r="AV428" s="67"/>
      <c r="AW428" s="78"/>
      <c r="AX428" s="67"/>
      <c r="AY428" s="67"/>
      <c r="AZ428" s="67"/>
      <c r="BA428" s="67"/>
    </row>
    <row r="429" spans="16:53" ht="13.5">
      <c r="P429" s="66"/>
      <c r="Q429" s="65"/>
      <c r="R429" s="65"/>
      <c r="S429" s="65"/>
      <c r="T429" s="66"/>
      <c r="U429" s="66"/>
      <c r="V429" s="64"/>
      <c r="W429" s="64"/>
      <c r="X429" s="67"/>
      <c r="Y429" s="67"/>
      <c r="Z429" s="67"/>
      <c r="AA429" s="81"/>
      <c r="AB429" s="75"/>
      <c r="AC429" s="67"/>
      <c r="AD429" s="76"/>
      <c r="AE429" s="67"/>
      <c r="AF429" s="77"/>
      <c r="AG429" s="78"/>
      <c r="AH429" s="79"/>
      <c r="AI429" s="78"/>
      <c r="AJ429" s="80"/>
      <c r="AK429" s="78"/>
      <c r="AL429" s="81"/>
      <c r="AM429" s="81"/>
      <c r="AN429" s="81"/>
      <c r="AO429" s="76"/>
      <c r="AP429" s="76"/>
      <c r="AQ429" s="78"/>
      <c r="AR429" s="67"/>
      <c r="AS429" s="67"/>
      <c r="AT429" s="37"/>
      <c r="AU429" s="37"/>
      <c r="AV429" s="67"/>
      <c r="AW429" s="78"/>
      <c r="AX429" s="67"/>
      <c r="AY429" s="67"/>
      <c r="AZ429" s="67"/>
      <c r="BA429" s="67"/>
    </row>
    <row r="430" spans="16:53" ht="13.5">
      <c r="P430" s="66"/>
      <c r="Q430" s="65"/>
      <c r="R430" s="65"/>
      <c r="S430" s="65"/>
      <c r="T430" s="66"/>
      <c r="U430" s="66"/>
      <c r="V430" s="64"/>
      <c r="W430" s="64"/>
      <c r="X430" s="67"/>
      <c r="Y430" s="67"/>
      <c r="Z430" s="67"/>
      <c r="AA430" s="81"/>
      <c r="AB430" s="75"/>
      <c r="AC430" s="67"/>
      <c r="AD430" s="76"/>
      <c r="AE430" s="67"/>
      <c r="AF430" s="77"/>
      <c r="AG430" s="78"/>
      <c r="AH430" s="79"/>
      <c r="AI430" s="78"/>
      <c r="AJ430" s="80"/>
      <c r="AK430" s="78"/>
      <c r="AL430" s="81"/>
      <c r="AM430" s="81"/>
      <c r="AN430" s="81"/>
      <c r="AO430" s="76"/>
      <c r="AP430" s="76"/>
      <c r="AQ430" s="78"/>
      <c r="AR430" s="67"/>
      <c r="AS430" s="67"/>
      <c r="AT430" s="37"/>
      <c r="AU430" s="37"/>
      <c r="AV430" s="67"/>
      <c r="AW430" s="78"/>
      <c r="AX430" s="67"/>
      <c r="AY430" s="67"/>
      <c r="AZ430" s="67"/>
      <c r="BA430" s="67"/>
    </row>
    <row r="431" spans="16:53" ht="13.5">
      <c r="P431" s="66"/>
      <c r="Q431" s="65"/>
      <c r="R431" s="65"/>
      <c r="S431" s="65"/>
      <c r="T431" s="66"/>
      <c r="U431" s="66"/>
      <c r="V431" s="64"/>
      <c r="W431" s="64"/>
      <c r="X431" s="67"/>
      <c r="Y431" s="67"/>
      <c r="Z431" s="67"/>
      <c r="AA431" s="81"/>
      <c r="AB431" s="75"/>
      <c r="AC431" s="67"/>
      <c r="AD431" s="76"/>
      <c r="AE431" s="67"/>
      <c r="AF431" s="77"/>
      <c r="AG431" s="78"/>
      <c r="AH431" s="79"/>
      <c r="AI431" s="78"/>
      <c r="AJ431" s="80"/>
      <c r="AK431" s="78"/>
      <c r="AL431" s="81"/>
      <c r="AM431" s="81"/>
      <c r="AN431" s="81"/>
      <c r="AO431" s="76"/>
      <c r="AP431" s="76"/>
      <c r="AQ431" s="78"/>
      <c r="AR431" s="67"/>
      <c r="AS431" s="67"/>
      <c r="AT431" s="37"/>
      <c r="AU431" s="37"/>
      <c r="AV431" s="67"/>
      <c r="AW431" s="78"/>
      <c r="AX431" s="67"/>
      <c r="AY431" s="67"/>
      <c r="AZ431" s="67"/>
      <c r="BA431" s="67"/>
    </row>
    <row r="432" spans="16:53" ht="13.5">
      <c r="P432" s="66"/>
      <c r="Q432" s="65"/>
      <c r="R432" s="65"/>
      <c r="S432" s="65"/>
      <c r="T432" s="66"/>
      <c r="U432" s="66"/>
      <c r="V432" s="64"/>
      <c r="W432" s="64"/>
      <c r="X432" s="67"/>
      <c r="Y432" s="67"/>
      <c r="Z432" s="67"/>
      <c r="AA432" s="81"/>
      <c r="AB432" s="75"/>
      <c r="AC432" s="67"/>
      <c r="AD432" s="76"/>
      <c r="AE432" s="67"/>
      <c r="AF432" s="77"/>
      <c r="AG432" s="78"/>
      <c r="AH432" s="79"/>
      <c r="AI432" s="78"/>
      <c r="AJ432" s="80"/>
      <c r="AK432" s="78"/>
      <c r="AL432" s="81"/>
      <c r="AM432" s="81"/>
      <c r="AN432" s="81"/>
      <c r="AO432" s="76"/>
      <c r="AP432" s="76"/>
      <c r="AQ432" s="78"/>
      <c r="AR432" s="67"/>
      <c r="AS432" s="67"/>
      <c r="AT432" s="37"/>
      <c r="AU432" s="37"/>
      <c r="AV432" s="67"/>
      <c r="AW432" s="78"/>
      <c r="AX432" s="67"/>
      <c r="AY432" s="67"/>
      <c r="AZ432" s="67"/>
      <c r="BA432" s="67"/>
    </row>
    <row r="433" spans="16:53" ht="13.5">
      <c r="P433" s="66"/>
      <c r="Q433" s="65"/>
      <c r="R433" s="65"/>
      <c r="S433" s="65"/>
      <c r="T433" s="66"/>
      <c r="U433" s="66"/>
      <c r="V433" s="64"/>
      <c r="W433" s="64"/>
      <c r="X433" s="67"/>
      <c r="Y433" s="67"/>
      <c r="Z433" s="67"/>
      <c r="AA433" s="81"/>
      <c r="AB433" s="75"/>
      <c r="AC433" s="67"/>
      <c r="AD433" s="76"/>
      <c r="AE433" s="67"/>
      <c r="AF433" s="77"/>
      <c r="AG433" s="78"/>
      <c r="AH433" s="79"/>
      <c r="AI433" s="78"/>
      <c r="AJ433" s="80"/>
      <c r="AK433" s="78"/>
      <c r="AL433" s="81"/>
      <c r="AM433" s="81"/>
      <c r="AN433" s="81"/>
      <c r="AO433" s="76"/>
      <c r="AP433" s="76"/>
      <c r="AQ433" s="78"/>
      <c r="AR433" s="67"/>
      <c r="AS433" s="67"/>
      <c r="AT433" s="37"/>
      <c r="AU433" s="37"/>
      <c r="AV433" s="67"/>
      <c r="AW433" s="78"/>
      <c r="AX433" s="67"/>
      <c r="AY433" s="67"/>
      <c r="AZ433" s="67"/>
      <c r="BA433" s="67"/>
    </row>
    <row r="434" spans="16:53" ht="13.5">
      <c r="P434" s="66"/>
      <c r="Q434" s="65"/>
      <c r="R434" s="65"/>
      <c r="S434" s="65"/>
      <c r="T434" s="66"/>
      <c r="U434" s="66"/>
      <c r="V434" s="64"/>
      <c r="W434" s="64"/>
      <c r="X434" s="67"/>
      <c r="Y434" s="67"/>
      <c r="Z434" s="67"/>
      <c r="AA434" s="81"/>
      <c r="AB434" s="75"/>
      <c r="AC434" s="67"/>
      <c r="AD434" s="76"/>
      <c r="AE434" s="67"/>
      <c r="AF434" s="77"/>
      <c r="AG434" s="78"/>
      <c r="AH434" s="79"/>
      <c r="AI434" s="78"/>
      <c r="AJ434" s="80"/>
      <c r="AK434" s="78"/>
      <c r="AL434" s="81"/>
      <c r="AM434" s="81"/>
      <c r="AN434" s="81"/>
      <c r="AO434" s="76"/>
      <c r="AP434" s="76"/>
      <c r="AQ434" s="78"/>
      <c r="AR434" s="67"/>
      <c r="AS434" s="67"/>
      <c r="AT434" s="37"/>
      <c r="AU434" s="37"/>
      <c r="AV434" s="67"/>
      <c r="AW434" s="78"/>
      <c r="AX434" s="67"/>
      <c r="AY434" s="67"/>
      <c r="AZ434" s="67"/>
      <c r="BA434" s="67"/>
    </row>
    <row r="435" spans="16:53" ht="13.5">
      <c r="P435" s="66"/>
      <c r="Q435" s="65"/>
      <c r="R435" s="65"/>
      <c r="S435" s="65"/>
      <c r="T435" s="66"/>
      <c r="U435" s="66"/>
      <c r="V435" s="64"/>
      <c r="W435" s="64"/>
      <c r="X435" s="67"/>
      <c r="Y435" s="67"/>
      <c r="Z435" s="67"/>
      <c r="AA435" s="81"/>
      <c r="AB435" s="75"/>
      <c r="AC435" s="67"/>
      <c r="AD435" s="76"/>
      <c r="AE435" s="67"/>
      <c r="AF435" s="77"/>
      <c r="AG435" s="78"/>
      <c r="AH435" s="79"/>
      <c r="AI435" s="78"/>
      <c r="AJ435" s="80"/>
      <c r="AK435" s="78"/>
      <c r="AL435" s="81"/>
      <c r="AM435" s="81"/>
      <c r="AN435" s="81"/>
      <c r="AO435" s="76"/>
      <c r="AP435" s="76"/>
      <c r="AQ435" s="78"/>
      <c r="AR435" s="67"/>
      <c r="AS435" s="67"/>
      <c r="AT435" s="37"/>
      <c r="AU435" s="37"/>
      <c r="AV435" s="67"/>
      <c r="AW435" s="78"/>
      <c r="AX435" s="67"/>
      <c r="AY435" s="67"/>
      <c r="AZ435" s="67"/>
      <c r="BA435" s="67"/>
    </row>
    <row r="436" spans="16:53" ht="13.5">
      <c r="P436" s="66"/>
      <c r="Q436" s="65"/>
      <c r="R436" s="65"/>
      <c r="S436" s="65"/>
      <c r="T436" s="66"/>
      <c r="U436" s="66"/>
      <c r="V436" s="64"/>
      <c r="W436" s="64"/>
      <c r="X436" s="67"/>
      <c r="Y436" s="67"/>
      <c r="Z436" s="67"/>
      <c r="AA436" s="81"/>
      <c r="AB436" s="75"/>
      <c r="AC436" s="67"/>
      <c r="AD436" s="76"/>
      <c r="AE436" s="67"/>
      <c r="AF436" s="77"/>
      <c r="AG436" s="78"/>
      <c r="AH436" s="79"/>
      <c r="AI436" s="78"/>
      <c r="AJ436" s="80"/>
      <c r="AK436" s="78"/>
      <c r="AL436" s="81"/>
      <c r="AM436" s="81"/>
      <c r="AN436" s="81"/>
      <c r="AO436" s="76"/>
      <c r="AP436" s="76"/>
      <c r="AQ436" s="78"/>
      <c r="AR436" s="67"/>
      <c r="AS436" s="67"/>
      <c r="AT436" s="37"/>
      <c r="AU436" s="37"/>
      <c r="AV436" s="67"/>
      <c r="AW436" s="78"/>
      <c r="AX436" s="67"/>
      <c r="AY436" s="67"/>
      <c r="AZ436" s="67"/>
      <c r="BA436" s="67"/>
    </row>
    <row r="437" spans="16:53" ht="13.5">
      <c r="P437" s="66"/>
      <c r="Q437" s="65"/>
      <c r="R437" s="65"/>
      <c r="S437" s="65"/>
      <c r="T437" s="66"/>
      <c r="U437" s="66"/>
      <c r="V437" s="64"/>
      <c r="W437" s="64"/>
      <c r="X437" s="67"/>
      <c r="Y437" s="67"/>
      <c r="Z437" s="67"/>
      <c r="AA437" s="81"/>
      <c r="AB437" s="75"/>
      <c r="AC437" s="67"/>
      <c r="AD437" s="76"/>
      <c r="AE437" s="67"/>
      <c r="AF437" s="77"/>
      <c r="AG437" s="78"/>
      <c r="AH437" s="79"/>
      <c r="AI437" s="78"/>
      <c r="AJ437" s="80"/>
      <c r="AK437" s="78"/>
      <c r="AL437" s="81"/>
      <c r="AM437" s="81"/>
      <c r="AN437" s="81"/>
      <c r="AO437" s="76"/>
      <c r="AP437" s="76"/>
      <c r="AQ437" s="78"/>
      <c r="AR437" s="67"/>
      <c r="AS437" s="67"/>
      <c r="AT437" s="37"/>
      <c r="AU437" s="37"/>
      <c r="AV437" s="67"/>
      <c r="AW437" s="78"/>
      <c r="AX437" s="67"/>
      <c r="AY437" s="67"/>
      <c r="AZ437" s="67"/>
      <c r="BA437" s="67"/>
    </row>
    <row r="438" spans="16:53" ht="13.5">
      <c r="P438" s="66"/>
      <c r="Q438" s="65"/>
      <c r="R438" s="65"/>
      <c r="S438" s="65"/>
      <c r="T438" s="66"/>
      <c r="U438" s="66"/>
      <c r="V438" s="64"/>
      <c r="W438" s="64"/>
      <c r="X438" s="67"/>
      <c r="Y438" s="67"/>
      <c r="Z438" s="67"/>
      <c r="AA438" s="81"/>
      <c r="AB438" s="75"/>
      <c r="AC438" s="67"/>
      <c r="AD438" s="76"/>
      <c r="AE438" s="67"/>
      <c r="AF438" s="77"/>
      <c r="AG438" s="78"/>
      <c r="AH438" s="79"/>
      <c r="AI438" s="78"/>
      <c r="AJ438" s="80"/>
      <c r="AK438" s="78"/>
      <c r="AL438" s="81"/>
      <c r="AM438" s="81"/>
      <c r="AN438" s="81"/>
      <c r="AO438" s="76"/>
      <c r="AP438" s="76"/>
      <c r="AQ438" s="78"/>
      <c r="AR438" s="67"/>
      <c r="AS438" s="67"/>
      <c r="AT438" s="37"/>
      <c r="AU438" s="37"/>
      <c r="AV438" s="67"/>
      <c r="AW438" s="78"/>
      <c r="AX438" s="67"/>
      <c r="AY438" s="67"/>
      <c r="AZ438" s="67"/>
      <c r="BA438" s="67"/>
    </row>
    <row r="439" spans="16:53" ht="13.5">
      <c r="P439" s="66"/>
      <c r="Q439" s="65"/>
      <c r="R439" s="65"/>
      <c r="S439" s="65"/>
      <c r="T439" s="66"/>
      <c r="U439" s="66"/>
      <c r="V439" s="64"/>
      <c r="W439" s="64"/>
      <c r="X439" s="67"/>
      <c r="Y439" s="67"/>
      <c r="Z439" s="67"/>
      <c r="AA439" s="81"/>
      <c r="AB439" s="75"/>
      <c r="AC439" s="67"/>
      <c r="AD439" s="76"/>
      <c r="AE439" s="67"/>
      <c r="AF439" s="77"/>
      <c r="AG439" s="78"/>
      <c r="AH439" s="79"/>
      <c r="AI439" s="78"/>
      <c r="AJ439" s="80"/>
      <c r="AK439" s="78"/>
      <c r="AL439" s="81"/>
      <c r="AM439" s="81"/>
      <c r="AN439" s="81"/>
      <c r="AO439" s="76"/>
      <c r="AP439" s="76"/>
      <c r="AQ439" s="78"/>
      <c r="AR439" s="67"/>
      <c r="AS439" s="67"/>
      <c r="AT439" s="37"/>
      <c r="AU439" s="37"/>
      <c r="AV439" s="67"/>
      <c r="AW439" s="78"/>
      <c r="AX439" s="67"/>
      <c r="AY439" s="67"/>
      <c r="AZ439" s="67"/>
      <c r="BA439" s="67"/>
    </row>
    <row r="440" spans="16:53" ht="13.5">
      <c r="P440" s="66"/>
      <c r="Q440" s="65"/>
      <c r="R440" s="65"/>
      <c r="S440" s="65"/>
      <c r="T440" s="66"/>
      <c r="U440" s="66"/>
      <c r="V440" s="64"/>
      <c r="W440" s="64"/>
      <c r="X440" s="67"/>
      <c r="Y440" s="67"/>
      <c r="Z440" s="67"/>
      <c r="AA440" s="81"/>
      <c r="AB440" s="75"/>
      <c r="AC440" s="67"/>
      <c r="AD440" s="76"/>
      <c r="AE440" s="67"/>
      <c r="AF440" s="77"/>
      <c r="AG440" s="78"/>
      <c r="AH440" s="79"/>
      <c r="AI440" s="78"/>
      <c r="AJ440" s="80"/>
      <c r="AK440" s="78"/>
      <c r="AL440" s="81"/>
      <c r="AM440" s="81"/>
      <c r="AN440" s="81"/>
      <c r="AO440" s="76"/>
      <c r="AP440" s="76"/>
      <c r="AQ440" s="78"/>
      <c r="AR440" s="67"/>
      <c r="AS440" s="67"/>
      <c r="AT440" s="37"/>
      <c r="AU440" s="37"/>
      <c r="AV440" s="67"/>
      <c r="AW440" s="78"/>
      <c r="AX440" s="67"/>
      <c r="AY440" s="67"/>
      <c r="AZ440" s="67"/>
      <c r="BA440" s="67"/>
    </row>
    <row r="441" spans="16:53" ht="13.5">
      <c r="P441" s="66"/>
      <c r="Q441" s="65"/>
      <c r="R441" s="65"/>
      <c r="S441" s="65"/>
      <c r="T441" s="66"/>
      <c r="U441" s="66"/>
      <c r="V441" s="64"/>
      <c r="W441" s="64"/>
      <c r="X441" s="67"/>
      <c r="Y441" s="67"/>
      <c r="Z441" s="67"/>
      <c r="AA441" s="81"/>
      <c r="AB441" s="75"/>
      <c r="AC441" s="67"/>
      <c r="AD441" s="76"/>
      <c r="AE441" s="67"/>
      <c r="AF441" s="77"/>
      <c r="AG441" s="78"/>
      <c r="AH441" s="79"/>
      <c r="AI441" s="78"/>
      <c r="AJ441" s="80"/>
      <c r="AK441" s="78"/>
      <c r="AL441" s="81"/>
      <c r="AM441" s="81"/>
      <c r="AN441" s="81"/>
      <c r="AO441" s="76"/>
      <c r="AP441" s="76"/>
      <c r="AQ441" s="78"/>
      <c r="AR441" s="67"/>
      <c r="AS441" s="67"/>
      <c r="AT441" s="37"/>
      <c r="AU441" s="37"/>
      <c r="AV441" s="67"/>
      <c r="AW441" s="78"/>
      <c r="AX441" s="67"/>
      <c r="AY441" s="67"/>
      <c r="AZ441" s="67"/>
      <c r="BA441" s="67"/>
    </row>
    <row r="442" spans="16:53" ht="13.5">
      <c r="P442" s="66"/>
      <c r="Q442" s="65"/>
      <c r="R442" s="65"/>
      <c r="S442" s="65"/>
      <c r="T442" s="66"/>
      <c r="U442" s="66"/>
      <c r="V442" s="64"/>
      <c r="W442" s="64"/>
      <c r="X442" s="67"/>
      <c r="Y442" s="67"/>
      <c r="Z442" s="67"/>
      <c r="AA442" s="81"/>
      <c r="AB442" s="75"/>
      <c r="AC442" s="67"/>
      <c r="AD442" s="76"/>
      <c r="AE442" s="67"/>
      <c r="AF442" s="77"/>
      <c r="AG442" s="78"/>
      <c r="AH442" s="79"/>
      <c r="AI442" s="78"/>
      <c r="AJ442" s="80"/>
      <c r="AK442" s="78"/>
      <c r="AL442" s="81"/>
      <c r="AM442" s="81"/>
      <c r="AN442" s="81"/>
      <c r="AO442" s="76"/>
      <c r="AP442" s="76"/>
      <c r="AQ442" s="78"/>
      <c r="AR442" s="67"/>
      <c r="AS442" s="67"/>
      <c r="AT442" s="37"/>
      <c r="AU442" s="37"/>
      <c r="AV442" s="67"/>
      <c r="AW442" s="78"/>
      <c r="AX442" s="67"/>
      <c r="AY442" s="67"/>
      <c r="AZ442" s="67"/>
      <c r="BA442" s="67"/>
    </row>
    <row r="443" spans="16:53" ht="13.5">
      <c r="P443" s="66"/>
      <c r="Q443" s="65"/>
      <c r="R443" s="65"/>
      <c r="S443" s="65"/>
      <c r="T443" s="66"/>
      <c r="U443" s="66"/>
      <c r="V443" s="64"/>
      <c r="W443" s="64"/>
      <c r="X443" s="67"/>
      <c r="Y443" s="67"/>
      <c r="Z443" s="67"/>
      <c r="AA443" s="81"/>
      <c r="AB443" s="75"/>
      <c r="AC443" s="67"/>
      <c r="AD443" s="76"/>
      <c r="AE443" s="67"/>
      <c r="AF443" s="77"/>
      <c r="AG443" s="78"/>
      <c r="AH443" s="79"/>
      <c r="AI443" s="78"/>
      <c r="AJ443" s="80"/>
      <c r="AK443" s="78"/>
      <c r="AL443" s="81"/>
      <c r="AM443" s="81"/>
      <c r="AN443" s="81"/>
      <c r="AO443" s="76"/>
      <c r="AP443" s="76"/>
      <c r="AQ443" s="78"/>
      <c r="AR443" s="67"/>
      <c r="AS443" s="67"/>
      <c r="AT443" s="37"/>
      <c r="AU443" s="37"/>
      <c r="AV443" s="67"/>
      <c r="AW443" s="78"/>
      <c r="AX443" s="67"/>
      <c r="AY443" s="67"/>
      <c r="AZ443" s="67"/>
      <c r="BA443" s="67"/>
    </row>
    <row r="444" spans="16:53" ht="13.5">
      <c r="P444" s="66"/>
      <c r="Q444" s="65"/>
      <c r="R444" s="65"/>
      <c r="S444" s="65"/>
      <c r="T444" s="66"/>
      <c r="U444" s="66"/>
      <c r="V444" s="64"/>
      <c r="W444" s="64"/>
      <c r="X444" s="67"/>
      <c r="Y444" s="67"/>
      <c r="Z444" s="67"/>
      <c r="AA444" s="81"/>
      <c r="AB444" s="75"/>
      <c r="AC444" s="67"/>
      <c r="AD444" s="76"/>
      <c r="AE444" s="67"/>
      <c r="AF444" s="77"/>
      <c r="AG444" s="78"/>
      <c r="AH444" s="79"/>
      <c r="AI444" s="78"/>
      <c r="AJ444" s="80"/>
      <c r="AK444" s="78"/>
      <c r="AL444" s="81"/>
      <c r="AM444" s="81"/>
      <c r="AN444" s="81"/>
      <c r="AO444" s="76"/>
      <c r="AP444" s="76"/>
      <c r="AQ444" s="78"/>
      <c r="AR444" s="67"/>
      <c r="AS444" s="67"/>
      <c r="AT444" s="37"/>
      <c r="AU444" s="37"/>
      <c r="AV444" s="67"/>
      <c r="AW444" s="78"/>
      <c r="AX444" s="67"/>
      <c r="AY444" s="67"/>
      <c r="AZ444" s="67"/>
      <c r="BA444" s="67"/>
    </row>
    <row r="445" spans="16:53" ht="13.5">
      <c r="P445" s="66"/>
      <c r="Q445" s="65"/>
      <c r="R445" s="65"/>
      <c r="S445" s="65"/>
      <c r="T445" s="66"/>
      <c r="U445" s="66"/>
      <c r="V445" s="64"/>
      <c r="W445" s="64"/>
      <c r="X445" s="67"/>
      <c r="Y445" s="67"/>
      <c r="Z445" s="67"/>
      <c r="AA445" s="81"/>
      <c r="AB445" s="75"/>
      <c r="AC445" s="67"/>
      <c r="AD445" s="76"/>
      <c r="AE445" s="67"/>
      <c r="AF445" s="77"/>
      <c r="AG445" s="78"/>
      <c r="AH445" s="79"/>
      <c r="AI445" s="78"/>
      <c r="AJ445" s="80"/>
      <c r="AK445" s="78"/>
      <c r="AL445" s="81"/>
      <c r="AM445" s="81"/>
      <c r="AN445" s="81"/>
      <c r="AO445" s="76"/>
      <c r="AP445" s="76"/>
      <c r="AQ445" s="78"/>
      <c r="AR445" s="67"/>
      <c r="AS445" s="67"/>
      <c r="AT445" s="37"/>
      <c r="AU445" s="37"/>
      <c r="AV445" s="67"/>
      <c r="AW445" s="78"/>
      <c r="AX445" s="67"/>
      <c r="AY445" s="67"/>
      <c r="AZ445" s="67"/>
      <c r="BA445" s="67"/>
    </row>
    <row r="446" spans="16:53" ht="13.5">
      <c r="P446" s="66"/>
      <c r="Q446" s="65"/>
      <c r="R446" s="65"/>
      <c r="S446" s="65"/>
      <c r="T446" s="66"/>
      <c r="U446" s="66"/>
      <c r="V446" s="64"/>
      <c r="W446" s="64"/>
      <c r="X446" s="67"/>
      <c r="Y446" s="67"/>
      <c r="Z446" s="67"/>
      <c r="AA446" s="81"/>
      <c r="AB446" s="75"/>
      <c r="AC446" s="67"/>
      <c r="AD446" s="76"/>
      <c r="AE446" s="67"/>
      <c r="AF446" s="77"/>
      <c r="AG446" s="78"/>
      <c r="AH446" s="79"/>
      <c r="AI446" s="78"/>
      <c r="AJ446" s="80"/>
      <c r="AK446" s="78"/>
      <c r="AL446" s="81"/>
      <c r="AM446" s="81"/>
      <c r="AN446" s="81"/>
      <c r="AO446" s="76"/>
      <c r="AP446" s="76"/>
      <c r="AQ446" s="78"/>
      <c r="AR446" s="67"/>
      <c r="AS446" s="67"/>
      <c r="AT446" s="37"/>
      <c r="AU446" s="37"/>
      <c r="AV446" s="67"/>
      <c r="AW446" s="78"/>
      <c r="AX446" s="67"/>
      <c r="AY446" s="67"/>
      <c r="AZ446" s="67"/>
      <c r="BA446" s="67"/>
    </row>
    <row r="447" spans="16:53" ht="13.5">
      <c r="P447" s="66"/>
      <c r="Q447" s="65"/>
      <c r="R447" s="65"/>
      <c r="S447" s="65"/>
      <c r="T447" s="66"/>
      <c r="U447" s="66"/>
      <c r="V447" s="64"/>
      <c r="W447" s="64"/>
      <c r="X447" s="67"/>
      <c r="Y447" s="67"/>
      <c r="Z447" s="67"/>
      <c r="AA447" s="81"/>
      <c r="AB447" s="75"/>
      <c r="AC447" s="67"/>
      <c r="AD447" s="76"/>
      <c r="AE447" s="67"/>
      <c r="AF447" s="77"/>
      <c r="AG447" s="78"/>
      <c r="AH447" s="79"/>
      <c r="AI447" s="78"/>
      <c r="AJ447" s="80"/>
      <c r="AK447" s="78"/>
      <c r="AL447" s="81"/>
      <c r="AM447" s="81"/>
      <c r="AN447" s="81"/>
      <c r="AO447" s="76"/>
      <c r="AP447" s="76"/>
      <c r="AQ447" s="78"/>
      <c r="AR447" s="67"/>
      <c r="AS447" s="67"/>
      <c r="AT447" s="37"/>
      <c r="AU447" s="37"/>
      <c r="AV447" s="67"/>
      <c r="AW447" s="78"/>
      <c r="AX447" s="67"/>
      <c r="AY447" s="67"/>
      <c r="AZ447" s="67"/>
      <c r="BA447" s="67"/>
    </row>
    <row r="448" spans="16:53" ht="13.5">
      <c r="P448" s="66"/>
      <c r="Q448" s="65"/>
      <c r="R448" s="65"/>
      <c r="S448" s="65"/>
      <c r="T448" s="66"/>
      <c r="U448" s="66"/>
      <c r="V448" s="64"/>
      <c r="W448" s="64"/>
      <c r="X448" s="67"/>
      <c r="Y448" s="67"/>
      <c r="Z448" s="67"/>
      <c r="AA448" s="81"/>
      <c r="AB448" s="75"/>
      <c r="AC448" s="67"/>
      <c r="AD448" s="76"/>
      <c r="AE448" s="67"/>
      <c r="AF448" s="77"/>
      <c r="AG448" s="78"/>
      <c r="AH448" s="79"/>
      <c r="AI448" s="78"/>
      <c r="AJ448" s="80"/>
      <c r="AK448" s="78"/>
      <c r="AL448" s="81"/>
      <c r="AM448" s="81"/>
      <c r="AN448" s="81"/>
      <c r="AO448" s="76"/>
      <c r="AP448" s="76"/>
      <c r="AQ448" s="78"/>
      <c r="AR448" s="67"/>
      <c r="AS448" s="67"/>
      <c r="AT448" s="37"/>
      <c r="AU448" s="37"/>
      <c r="AV448" s="67"/>
      <c r="AW448" s="78"/>
      <c r="AX448" s="67"/>
      <c r="AY448" s="67"/>
      <c r="AZ448" s="67"/>
      <c r="BA448" s="67"/>
    </row>
    <row r="449" spans="16:53" ht="13.5">
      <c r="P449" s="66"/>
      <c r="Q449" s="65"/>
      <c r="R449" s="65"/>
      <c r="S449" s="65"/>
      <c r="T449" s="66"/>
      <c r="U449" s="66"/>
      <c r="V449" s="64"/>
      <c r="W449" s="64"/>
      <c r="X449" s="67"/>
      <c r="Y449" s="67"/>
      <c r="Z449" s="67"/>
      <c r="AA449" s="81"/>
      <c r="AB449" s="75"/>
      <c r="AC449" s="67"/>
      <c r="AD449" s="76"/>
      <c r="AE449" s="67"/>
      <c r="AF449" s="77"/>
      <c r="AG449" s="78"/>
      <c r="AH449" s="79"/>
      <c r="AI449" s="78"/>
      <c r="AJ449" s="80"/>
      <c r="AK449" s="78"/>
      <c r="AL449" s="81"/>
      <c r="AM449" s="81"/>
      <c r="AN449" s="81"/>
      <c r="AO449" s="76"/>
      <c r="AP449" s="76"/>
      <c r="AQ449" s="78"/>
      <c r="AR449" s="67"/>
      <c r="AS449" s="67"/>
      <c r="AT449" s="37"/>
      <c r="AU449" s="37"/>
      <c r="AV449" s="67"/>
      <c r="AW449" s="78"/>
      <c r="AX449" s="67"/>
      <c r="AY449" s="67"/>
      <c r="AZ449" s="67"/>
      <c r="BA449" s="67"/>
    </row>
    <row r="450" spans="16:53" ht="13.5">
      <c r="P450" s="66"/>
      <c r="Q450" s="65"/>
      <c r="R450" s="65"/>
      <c r="S450" s="65"/>
      <c r="T450" s="66"/>
      <c r="U450" s="66"/>
      <c r="V450" s="64"/>
      <c r="W450" s="64"/>
      <c r="X450" s="67"/>
      <c r="Y450" s="67"/>
      <c r="Z450" s="67"/>
      <c r="AA450" s="81"/>
      <c r="AB450" s="75"/>
      <c r="AC450" s="67"/>
      <c r="AD450" s="76"/>
      <c r="AE450" s="67"/>
      <c r="AF450" s="77"/>
      <c r="AG450" s="78"/>
      <c r="AH450" s="79"/>
      <c r="AI450" s="78"/>
      <c r="AJ450" s="80"/>
      <c r="AK450" s="78"/>
      <c r="AL450" s="81"/>
      <c r="AM450" s="81"/>
      <c r="AN450" s="81"/>
      <c r="AO450" s="76"/>
      <c r="AP450" s="76"/>
      <c r="AQ450" s="78"/>
      <c r="AR450" s="67"/>
      <c r="AS450" s="67"/>
      <c r="AT450" s="37"/>
      <c r="AU450" s="37"/>
      <c r="AV450" s="67"/>
      <c r="AW450" s="78"/>
      <c r="AX450" s="67"/>
      <c r="AY450" s="67"/>
      <c r="AZ450" s="67"/>
      <c r="BA450" s="67"/>
    </row>
    <row r="451" spans="16:53" ht="13.5">
      <c r="P451" s="66"/>
      <c r="Q451" s="65"/>
      <c r="R451" s="65"/>
      <c r="S451" s="65"/>
      <c r="T451" s="66"/>
      <c r="U451" s="66"/>
      <c r="V451" s="64"/>
      <c r="W451" s="64"/>
      <c r="X451" s="67"/>
      <c r="Y451" s="67"/>
      <c r="Z451" s="67"/>
      <c r="AA451" s="81"/>
      <c r="AB451" s="75"/>
      <c r="AC451" s="67"/>
      <c r="AD451" s="76"/>
      <c r="AE451" s="67"/>
      <c r="AF451" s="77"/>
      <c r="AG451" s="78"/>
      <c r="AH451" s="79"/>
      <c r="AI451" s="78"/>
      <c r="AJ451" s="80"/>
      <c r="AK451" s="78"/>
      <c r="AL451" s="81"/>
      <c r="AM451" s="81"/>
      <c r="AN451" s="81"/>
      <c r="AO451" s="76"/>
      <c r="AP451" s="76"/>
      <c r="AQ451" s="78"/>
      <c r="AR451" s="67"/>
      <c r="AS451" s="67"/>
      <c r="AT451" s="37"/>
      <c r="AU451" s="37"/>
      <c r="AV451" s="67"/>
      <c r="AW451" s="78"/>
      <c r="AX451" s="67"/>
      <c r="AY451" s="67"/>
      <c r="AZ451" s="67"/>
      <c r="BA451" s="67"/>
    </row>
    <row r="452" spans="16:53" ht="13.5">
      <c r="P452" s="66"/>
      <c r="Q452" s="65"/>
      <c r="R452" s="65"/>
      <c r="S452" s="65"/>
      <c r="T452" s="66"/>
      <c r="U452" s="66"/>
      <c r="V452" s="64"/>
      <c r="W452" s="64"/>
      <c r="X452" s="67"/>
      <c r="Y452" s="67"/>
      <c r="Z452" s="67"/>
      <c r="AA452" s="81"/>
      <c r="AB452" s="75"/>
      <c r="AC452" s="67"/>
      <c r="AD452" s="76"/>
      <c r="AE452" s="67"/>
      <c r="AF452" s="77"/>
      <c r="AG452" s="78"/>
      <c r="AH452" s="79"/>
      <c r="AI452" s="78"/>
      <c r="AJ452" s="80"/>
      <c r="AK452" s="78"/>
      <c r="AL452" s="81"/>
      <c r="AM452" s="81"/>
      <c r="AN452" s="81"/>
      <c r="AO452" s="76"/>
      <c r="AP452" s="76"/>
      <c r="AQ452" s="78"/>
      <c r="AR452" s="67"/>
      <c r="AS452" s="67"/>
      <c r="AT452" s="37"/>
      <c r="AU452" s="37"/>
      <c r="AV452" s="67"/>
      <c r="AW452" s="78"/>
      <c r="AX452" s="67"/>
      <c r="AY452" s="67"/>
      <c r="AZ452" s="67"/>
      <c r="BA452" s="67"/>
    </row>
    <row r="453" spans="16:53" ht="13.5">
      <c r="P453" s="66"/>
      <c r="Q453" s="65"/>
      <c r="R453" s="65"/>
      <c r="S453" s="65"/>
      <c r="T453" s="66"/>
      <c r="U453" s="66"/>
      <c r="V453" s="64"/>
      <c r="W453" s="64"/>
      <c r="X453" s="67"/>
      <c r="Y453" s="67"/>
      <c r="Z453" s="67"/>
      <c r="AA453" s="81"/>
      <c r="AB453" s="75"/>
      <c r="AC453" s="67"/>
      <c r="AD453" s="76"/>
      <c r="AE453" s="67"/>
      <c r="AF453" s="77"/>
      <c r="AG453" s="78"/>
      <c r="AH453" s="79"/>
      <c r="AI453" s="78"/>
      <c r="AJ453" s="80"/>
      <c r="AK453" s="78"/>
      <c r="AL453" s="81"/>
      <c r="AM453" s="81"/>
      <c r="AN453" s="81"/>
      <c r="AO453" s="76"/>
      <c r="AP453" s="76"/>
      <c r="AQ453" s="78"/>
      <c r="AR453" s="67"/>
      <c r="AS453" s="67"/>
      <c r="AT453" s="37"/>
      <c r="AU453" s="37"/>
      <c r="AV453" s="67"/>
      <c r="AW453" s="78"/>
      <c r="AX453" s="67"/>
      <c r="AY453" s="67"/>
      <c r="AZ453" s="67"/>
      <c r="BA453" s="67"/>
    </row>
    <row r="454" spans="16:53" ht="13.5">
      <c r="P454" s="66"/>
      <c r="Q454" s="65"/>
      <c r="R454" s="65"/>
      <c r="S454" s="65"/>
      <c r="T454" s="66"/>
      <c r="U454" s="66"/>
      <c r="V454" s="64"/>
      <c r="W454" s="64"/>
      <c r="X454" s="67"/>
      <c r="Y454" s="67"/>
      <c r="Z454" s="67"/>
      <c r="AA454" s="81"/>
      <c r="AB454" s="75"/>
      <c r="AC454" s="67"/>
      <c r="AD454" s="76"/>
      <c r="AE454" s="67"/>
      <c r="AF454" s="77"/>
      <c r="AG454" s="78"/>
      <c r="AH454" s="79"/>
      <c r="AI454" s="78"/>
      <c r="AJ454" s="80"/>
      <c r="AK454" s="78"/>
      <c r="AL454" s="81"/>
      <c r="AM454" s="81"/>
      <c r="AN454" s="81"/>
      <c r="AO454" s="76"/>
      <c r="AP454" s="76"/>
      <c r="AQ454" s="78"/>
      <c r="AR454" s="67"/>
      <c r="AS454" s="67"/>
      <c r="AT454" s="37"/>
      <c r="AU454" s="37"/>
      <c r="AV454" s="67"/>
      <c r="AW454" s="78"/>
      <c r="AX454" s="67"/>
      <c r="AY454" s="67"/>
      <c r="AZ454" s="67"/>
      <c r="BA454" s="67"/>
    </row>
    <row r="455" spans="16:53" ht="13.5">
      <c r="P455" s="66"/>
      <c r="Q455" s="65"/>
      <c r="R455" s="65"/>
      <c r="S455" s="65"/>
      <c r="T455" s="66"/>
      <c r="U455" s="66"/>
      <c r="V455" s="64"/>
      <c r="W455" s="64"/>
      <c r="X455" s="67"/>
      <c r="Y455" s="67"/>
      <c r="Z455" s="67"/>
      <c r="AA455" s="81"/>
      <c r="AB455" s="75"/>
      <c r="AC455" s="67"/>
      <c r="AD455" s="76"/>
      <c r="AE455" s="67"/>
      <c r="AF455" s="77"/>
      <c r="AG455" s="78"/>
      <c r="AH455" s="79"/>
      <c r="AI455" s="78"/>
      <c r="AJ455" s="80"/>
      <c r="AK455" s="78"/>
      <c r="AL455" s="81"/>
      <c r="AM455" s="81"/>
      <c r="AN455" s="81"/>
      <c r="AO455" s="76"/>
      <c r="AP455" s="76"/>
      <c r="AQ455" s="78"/>
      <c r="AR455" s="67"/>
      <c r="AS455" s="67"/>
      <c r="AT455" s="37"/>
      <c r="AU455" s="37"/>
      <c r="AV455" s="67"/>
      <c r="AW455" s="78"/>
      <c r="AX455" s="67"/>
      <c r="AY455" s="67"/>
      <c r="AZ455" s="67"/>
      <c r="BA455" s="67"/>
    </row>
    <row r="456" spans="16:53" ht="13.5">
      <c r="P456" s="66"/>
      <c r="Q456" s="65"/>
      <c r="R456" s="65"/>
      <c r="S456" s="65"/>
      <c r="T456" s="66"/>
      <c r="U456" s="66"/>
      <c r="V456" s="64"/>
      <c r="W456" s="64"/>
      <c r="X456" s="67"/>
      <c r="Y456" s="67"/>
      <c r="Z456" s="67"/>
      <c r="AA456" s="81"/>
      <c r="AB456" s="75"/>
      <c r="AC456" s="67"/>
      <c r="AD456" s="76"/>
      <c r="AE456" s="67"/>
      <c r="AF456" s="77"/>
      <c r="AG456" s="78"/>
      <c r="AH456" s="79"/>
      <c r="AI456" s="78"/>
      <c r="AJ456" s="80"/>
      <c r="AK456" s="78"/>
      <c r="AL456" s="81"/>
      <c r="AM456" s="81"/>
      <c r="AN456" s="81"/>
      <c r="AO456" s="76"/>
      <c r="AP456" s="76"/>
      <c r="AQ456" s="78"/>
      <c r="AR456" s="67"/>
      <c r="AS456" s="67"/>
      <c r="AT456" s="37"/>
      <c r="AU456" s="37"/>
      <c r="AV456" s="67"/>
      <c r="AW456" s="78"/>
      <c r="AX456" s="67"/>
      <c r="AY456" s="67"/>
      <c r="AZ456" s="67"/>
      <c r="BA456" s="67"/>
    </row>
    <row r="457" spans="16:53" ht="13.5">
      <c r="P457" s="66"/>
      <c r="Q457" s="65"/>
      <c r="R457" s="65"/>
      <c r="S457" s="65"/>
      <c r="T457" s="66"/>
      <c r="U457" s="66"/>
      <c r="V457" s="64"/>
      <c r="W457" s="64"/>
      <c r="X457" s="67"/>
      <c r="Y457" s="67"/>
      <c r="Z457" s="67"/>
      <c r="AA457" s="81"/>
      <c r="AB457" s="75"/>
      <c r="AC457" s="67"/>
      <c r="AD457" s="76"/>
      <c r="AE457" s="67"/>
      <c r="AF457" s="77"/>
      <c r="AG457" s="78"/>
      <c r="AH457" s="79"/>
      <c r="AI457" s="78"/>
      <c r="AJ457" s="80"/>
      <c r="AK457" s="78"/>
      <c r="AL457" s="81"/>
      <c r="AM457" s="81"/>
      <c r="AN457" s="81"/>
      <c r="AO457" s="76"/>
      <c r="AP457" s="76"/>
      <c r="AQ457" s="78"/>
      <c r="AR457" s="67"/>
      <c r="AS457" s="67"/>
      <c r="AT457" s="37"/>
      <c r="AU457" s="37"/>
      <c r="AV457" s="67"/>
      <c r="AW457" s="78"/>
      <c r="AX457" s="67"/>
      <c r="AY457" s="67"/>
      <c r="AZ457" s="67"/>
      <c r="BA457" s="67"/>
    </row>
    <row r="458" spans="16:53" ht="13.5">
      <c r="P458" s="66"/>
      <c r="Q458" s="65"/>
      <c r="R458" s="65"/>
      <c r="S458" s="65"/>
      <c r="T458" s="66"/>
      <c r="U458" s="66"/>
      <c r="V458" s="64"/>
      <c r="W458" s="64"/>
      <c r="X458" s="67"/>
      <c r="Y458" s="67"/>
      <c r="Z458" s="67"/>
      <c r="AA458" s="81"/>
      <c r="AB458" s="75"/>
      <c r="AC458" s="67"/>
      <c r="AD458" s="76"/>
      <c r="AE458" s="67"/>
      <c r="AF458" s="77"/>
      <c r="AG458" s="78"/>
      <c r="AH458" s="79"/>
      <c r="AI458" s="78"/>
      <c r="AJ458" s="80"/>
      <c r="AK458" s="78"/>
      <c r="AL458" s="81"/>
      <c r="AM458" s="81"/>
      <c r="AN458" s="81"/>
      <c r="AO458" s="76"/>
      <c r="AP458" s="76"/>
      <c r="AQ458" s="78"/>
      <c r="AR458" s="67"/>
      <c r="AS458" s="67"/>
      <c r="AT458" s="37"/>
      <c r="AU458" s="37"/>
      <c r="AV458" s="67"/>
      <c r="AW458" s="78"/>
      <c r="AX458" s="67"/>
      <c r="AY458" s="67"/>
      <c r="AZ458" s="67"/>
      <c r="BA458" s="67"/>
    </row>
    <row r="459" spans="16:53" ht="13.5">
      <c r="P459" s="66"/>
      <c r="Q459" s="65"/>
      <c r="R459" s="65"/>
      <c r="S459" s="65"/>
      <c r="T459" s="66"/>
      <c r="U459" s="66"/>
      <c r="V459" s="64"/>
      <c r="W459" s="64"/>
      <c r="X459" s="67"/>
      <c r="Y459" s="67"/>
      <c r="Z459" s="67"/>
      <c r="AA459" s="81"/>
      <c r="AB459" s="75"/>
      <c r="AC459" s="67"/>
      <c r="AD459" s="76"/>
      <c r="AE459" s="67"/>
      <c r="AF459" s="77"/>
      <c r="AG459" s="78"/>
      <c r="AH459" s="79"/>
      <c r="AI459" s="78"/>
      <c r="AJ459" s="80"/>
      <c r="AK459" s="78"/>
      <c r="AL459" s="81"/>
      <c r="AM459" s="81"/>
      <c r="AN459" s="81"/>
      <c r="AO459" s="76"/>
      <c r="AP459" s="76"/>
      <c r="AQ459" s="78"/>
      <c r="AR459" s="67"/>
      <c r="AS459" s="67"/>
      <c r="AT459" s="37"/>
      <c r="AU459" s="37"/>
      <c r="AV459" s="67"/>
      <c r="AW459" s="78"/>
      <c r="AX459" s="67"/>
      <c r="AY459" s="67"/>
      <c r="AZ459" s="67"/>
      <c r="BA459" s="67"/>
    </row>
    <row r="460" spans="16:53" ht="13.5">
      <c r="P460" s="66"/>
      <c r="Q460" s="65"/>
      <c r="R460" s="65"/>
      <c r="S460" s="65"/>
      <c r="T460" s="66"/>
      <c r="U460" s="66"/>
      <c r="V460" s="64"/>
      <c r="W460" s="64"/>
      <c r="X460" s="67"/>
      <c r="Y460" s="67"/>
      <c r="Z460" s="67"/>
      <c r="AA460" s="81"/>
      <c r="AB460" s="75"/>
      <c r="AC460" s="67"/>
      <c r="AD460" s="76"/>
      <c r="AE460" s="67"/>
      <c r="AF460" s="77"/>
      <c r="AG460" s="78"/>
      <c r="AH460" s="79"/>
      <c r="AI460" s="78"/>
      <c r="AJ460" s="80"/>
      <c r="AK460" s="78"/>
      <c r="AL460" s="81"/>
      <c r="AM460" s="81"/>
      <c r="AN460" s="81"/>
      <c r="AO460" s="76"/>
      <c r="AP460" s="76"/>
      <c r="AQ460" s="78"/>
      <c r="AR460" s="67"/>
      <c r="AS460" s="67"/>
      <c r="AT460" s="37"/>
      <c r="AU460" s="37"/>
      <c r="AV460" s="67"/>
      <c r="AW460" s="78"/>
      <c r="AX460" s="67"/>
      <c r="AY460" s="67"/>
      <c r="AZ460" s="67"/>
      <c r="BA460" s="67"/>
    </row>
    <row r="461" spans="16:53" ht="13.5">
      <c r="P461" s="66"/>
      <c r="Q461" s="65"/>
      <c r="R461" s="65"/>
      <c r="S461" s="65"/>
      <c r="T461" s="66"/>
      <c r="U461" s="66"/>
      <c r="V461" s="64"/>
      <c r="W461" s="64"/>
      <c r="X461" s="67"/>
      <c r="Y461" s="67"/>
      <c r="Z461" s="67"/>
      <c r="AA461" s="81"/>
      <c r="AB461" s="75"/>
      <c r="AC461" s="67"/>
      <c r="AD461" s="76"/>
      <c r="AE461" s="67"/>
      <c r="AF461" s="77"/>
      <c r="AG461" s="78"/>
      <c r="AH461" s="79"/>
      <c r="AI461" s="78"/>
      <c r="AJ461" s="80"/>
      <c r="AK461" s="78"/>
      <c r="AL461" s="81"/>
      <c r="AM461" s="81"/>
      <c r="AN461" s="81"/>
      <c r="AO461" s="76"/>
      <c r="AP461" s="76"/>
      <c r="AQ461" s="78"/>
      <c r="AR461" s="67"/>
      <c r="AS461" s="67"/>
      <c r="AT461" s="37"/>
      <c r="AU461" s="37"/>
      <c r="AV461" s="67"/>
      <c r="AW461" s="78"/>
      <c r="AX461" s="67"/>
      <c r="AY461" s="67"/>
      <c r="AZ461" s="67"/>
      <c r="BA461" s="67"/>
    </row>
    <row r="462" spans="16:53" ht="13.5">
      <c r="P462" s="66"/>
      <c r="Q462" s="65"/>
      <c r="R462" s="65"/>
      <c r="S462" s="65"/>
      <c r="T462" s="66"/>
      <c r="U462" s="66"/>
      <c r="V462" s="64"/>
      <c r="W462" s="64"/>
      <c r="X462" s="67"/>
      <c r="Y462" s="67"/>
      <c r="Z462" s="67"/>
      <c r="AA462" s="81"/>
      <c r="AB462" s="75"/>
      <c r="AC462" s="67"/>
      <c r="AD462" s="76"/>
      <c r="AE462" s="67"/>
      <c r="AF462" s="77"/>
      <c r="AG462" s="78"/>
      <c r="AH462" s="79"/>
      <c r="AI462" s="78"/>
      <c r="AJ462" s="80"/>
      <c r="AK462" s="78"/>
      <c r="AL462" s="81"/>
      <c r="AM462" s="81"/>
      <c r="AN462" s="81"/>
      <c r="AO462" s="76"/>
      <c r="AP462" s="76"/>
      <c r="AQ462" s="78"/>
      <c r="AR462" s="67"/>
      <c r="AS462" s="67"/>
      <c r="AT462" s="37"/>
      <c r="AU462" s="37"/>
      <c r="AV462" s="67"/>
      <c r="AW462" s="78"/>
      <c r="AX462" s="67"/>
      <c r="AY462" s="67"/>
      <c r="AZ462" s="67"/>
      <c r="BA462" s="67"/>
    </row>
    <row r="463" spans="16:53" ht="13.5">
      <c r="P463" s="66"/>
      <c r="Q463" s="65"/>
      <c r="R463" s="65"/>
      <c r="S463" s="65"/>
      <c r="T463" s="66"/>
      <c r="U463" s="66"/>
      <c r="V463" s="64"/>
      <c r="W463" s="64"/>
      <c r="X463" s="67"/>
      <c r="Y463" s="67"/>
      <c r="Z463" s="67"/>
      <c r="AA463" s="81"/>
      <c r="AB463" s="75"/>
      <c r="AC463" s="67"/>
      <c r="AD463" s="76"/>
      <c r="AE463" s="67"/>
      <c r="AF463" s="77"/>
      <c r="AG463" s="78"/>
      <c r="AH463" s="79"/>
      <c r="AI463" s="78"/>
      <c r="AJ463" s="80"/>
      <c r="AK463" s="78"/>
      <c r="AL463" s="81"/>
      <c r="AM463" s="81"/>
      <c r="AN463" s="81"/>
      <c r="AO463" s="76"/>
      <c r="AP463" s="76"/>
      <c r="AQ463" s="78"/>
      <c r="AR463" s="67"/>
      <c r="AS463" s="67"/>
      <c r="AT463" s="37"/>
      <c r="AU463" s="37"/>
      <c r="AV463" s="67"/>
      <c r="AW463" s="78"/>
      <c r="AX463" s="67"/>
      <c r="AY463" s="67"/>
      <c r="AZ463" s="67"/>
      <c r="BA463" s="67"/>
    </row>
    <row r="464" spans="16:53" ht="13.5">
      <c r="P464" s="66"/>
      <c r="Q464" s="65"/>
      <c r="R464" s="65"/>
      <c r="S464" s="65"/>
      <c r="T464" s="66"/>
      <c r="U464" s="66"/>
      <c r="V464" s="64"/>
      <c r="W464" s="64"/>
      <c r="X464" s="67"/>
      <c r="Y464" s="67"/>
      <c r="Z464" s="67"/>
      <c r="AA464" s="81"/>
      <c r="AB464" s="75"/>
      <c r="AC464" s="67"/>
      <c r="AD464" s="76"/>
      <c r="AE464" s="67"/>
      <c r="AF464" s="77"/>
      <c r="AG464" s="78"/>
      <c r="AH464" s="79"/>
      <c r="AI464" s="78"/>
      <c r="AJ464" s="80"/>
      <c r="AK464" s="78"/>
      <c r="AL464" s="81"/>
      <c r="AM464" s="81"/>
      <c r="AN464" s="81"/>
      <c r="AO464" s="76"/>
      <c r="AP464" s="76"/>
      <c r="AQ464" s="78"/>
      <c r="AR464" s="67"/>
      <c r="AS464" s="67"/>
      <c r="AT464" s="37"/>
      <c r="AU464" s="37"/>
      <c r="AV464" s="67"/>
      <c r="AW464" s="78"/>
      <c r="AX464" s="67"/>
      <c r="AY464" s="67"/>
      <c r="AZ464" s="67"/>
      <c r="BA464" s="67"/>
    </row>
    <row r="465" spans="16:53" ht="13.5">
      <c r="P465" s="66"/>
      <c r="Q465" s="65"/>
      <c r="R465" s="65"/>
      <c r="S465" s="65"/>
      <c r="T465" s="66"/>
      <c r="U465" s="66"/>
      <c r="V465" s="64"/>
      <c r="W465" s="64"/>
      <c r="X465" s="67"/>
      <c r="Y465" s="67"/>
      <c r="Z465" s="67"/>
      <c r="AA465" s="81"/>
      <c r="AB465" s="75"/>
      <c r="AC465" s="67"/>
      <c r="AD465" s="76"/>
      <c r="AE465" s="67"/>
      <c r="AF465" s="77"/>
      <c r="AG465" s="78"/>
      <c r="AH465" s="79"/>
      <c r="AI465" s="78"/>
      <c r="AJ465" s="80"/>
      <c r="AK465" s="78"/>
      <c r="AL465" s="81"/>
      <c r="AM465" s="81"/>
      <c r="AN465" s="81"/>
      <c r="AO465" s="76"/>
      <c r="AP465" s="76"/>
      <c r="AQ465" s="78"/>
      <c r="AR465" s="67"/>
      <c r="AS465" s="67"/>
      <c r="AT465" s="37"/>
      <c r="AU465" s="37"/>
      <c r="AV465" s="67"/>
      <c r="AW465" s="78"/>
      <c r="AX465" s="67"/>
      <c r="AY465" s="67"/>
      <c r="AZ465" s="67"/>
      <c r="BA465" s="67"/>
    </row>
    <row r="466" spans="16:53" ht="13.5">
      <c r="P466" s="66"/>
      <c r="Q466" s="65"/>
      <c r="R466" s="65"/>
      <c r="S466" s="65"/>
      <c r="T466" s="66"/>
      <c r="U466" s="66"/>
      <c r="V466" s="64"/>
      <c r="W466" s="64"/>
      <c r="X466" s="67"/>
      <c r="Y466" s="67"/>
      <c r="Z466" s="67"/>
      <c r="AA466" s="81"/>
      <c r="AB466" s="75"/>
      <c r="AC466" s="67"/>
      <c r="AD466" s="76"/>
      <c r="AE466" s="67"/>
      <c r="AF466" s="77"/>
      <c r="AG466" s="78"/>
      <c r="AH466" s="79"/>
      <c r="AI466" s="78"/>
      <c r="AJ466" s="80"/>
      <c r="AK466" s="78"/>
      <c r="AL466" s="81"/>
      <c r="AM466" s="81"/>
      <c r="AN466" s="81"/>
      <c r="AO466" s="76"/>
      <c r="AP466" s="76"/>
      <c r="AQ466" s="78"/>
      <c r="AR466" s="67"/>
      <c r="AS466" s="67"/>
      <c r="AT466" s="37"/>
      <c r="AU466" s="37"/>
      <c r="AV466" s="67"/>
      <c r="AW466" s="78"/>
      <c r="AX466" s="67"/>
      <c r="AY466" s="67"/>
      <c r="AZ466" s="67"/>
      <c r="BA466" s="67"/>
    </row>
    <row r="467" spans="16:53" ht="13.5">
      <c r="P467" s="66"/>
      <c r="Q467" s="65"/>
      <c r="R467" s="65"/>
      <c r="S467" s="65"/>
      <c r="T467" s="66"/>
      <c r="U467" s="66"/>
      <c r="V467" s="64"/>
      <c r="W467" s="64"/>
      <c r="X467" s="67"/>
      <c r="Y467" s="67"/>
      <c r="Z467" s="67"/>
      <c r="AA467" s="81"/>
      <c r="AB467" s="75"/>
      <c r="AC467" s="67"/>
      <c r="AD467" s="76"/>
      <c r="AE467" s="67"/>
      <c r="AF467" s="77"/>
      <c r="AG467" s="78"/>
      <c r="AH467" s="79"/>
      <c r="AI467" s="78"/>
      <c r="AJ467" s="80"/>
      <c r="AK467" s="78"/>
      <c r="AL467" s="81"/>
      <c r="AM467" s="81"/>
      <c r="AN467" s="81"/>
      <c r="AO467" s="76"/>
      <c r="AP467" s="76"/>
      <c r="AQ467" s="78"/>
      <c r="AR467" s="67"/>
      <c r="AS467" s="67"/>
      <c r="AT467" s="37"/>
      <c r="AU467" s="37"/>
      <c r="AV467" s="67"/>
      <c r="AW467" s="78"/>
      <c r="AX467" s="67"/>
      <c r="AY467" s="67"/>
      <c r="AZ467" s="67"/>
      <c r="BA467" s="67"/>
    </row>
    <row r="468" spans="16:53" ht="13.5">
      <c r="P468" s="66"/>
      <c r="Q468" s="65"/>
      <c r="R468" s="65"/>
      <c r="S468" s="65"/>
      <c r="T468" s="66"/>
      <c r="U468" s="66"/>
      <c r="V468" s="64"/>
      <c r="W468" s="64"/>
      <c r="X468" s="67"/>
      <c r="Y468" s="67"/>
      <c r="Z468" s="67"/>
      <c r="AA468" s="81"/>
      <c r="AB468" s="75"/>
      <c r="AC468" s="67"/>
      <c r="AD468" s="76"/>
      <c r="AE468" s="67"/>
      <c r="AF468" s="77"/>
      <c r="AG468" s="78"/>
      <c r="AH468" s="79"/>
      <c r="AI468" s="78"/>
      <c r="AJ468" s="80"/>
      <c r="AK468" s="78"/>
      <c r="AL468" s="81"/>
      <c r="AM468" s="81"/>
      <c r="AN468" s="81"/>
      <c r="AO468" s="76"/>
      <c r="AP468" s="76"/>
      <c r="AQ468" s="78"/>
      <c r="AR468" s="67"/>
      <c r="AS468" s="67"/>
      <c r="AT468" s="37"/>
      <c r="AU468" s="37"/>
      <c r="AV468" s="67"/>
      <c r="AW468" s="78"/>
      <c r="AX468" s="67"/>
      <c r="AY468" s="67"/>
      <c r="AZ468" s="67"/>
      <c r="BA468" s="67"/>
    </row>
    <row r="469" spans="16:53" ht="13.5">
      <c r="P469" s="66"/>
      <c r="Q469" s="65"/>
      <c r="R469" s="65"/>
      <c r="S469" s="65"/>
      <c r="T469" s="66"/>
      <c r="U469" s="66"/>
      <c r="V469" s="64"/>
      <c r="W469" s="64"/>
      <c r="X469" s="67"/>
      <c r="Y469" s="67"/>
      <c r="Z469" s="67"/>
      <c r="AA469" s="81"/>
      <c r="AB469" s="75"/>
      <c r="AC469" s="67"/>
      <c r="AD469" s="76"/>
      <c r="AE469" s="67"/>
      <c r="AF469" s="77"/>
      <c r="AG469" s="78"/>
      <c r="AH469" s="79"/>
      <c r="AI469" s="78"/>
      <c r="AJ469" s="80"/>
      <c r="AK469" s="78"/>
      <c r="AL469" s="81"/>
      <c r="AM469" s="81"/>
      <c r="AN469" s="81"/>
      <c r="AO469" s="76"/>
      <c r="AP469" s="76"/>
      <c r="AQ469" s="78"/>
      <c r="AR469" s="67"/>
      <c r="AS469" s="67"/>
      <c r="AT469" s="37"/>
      <c r="AU469" s="37"/>
      <c r="AV469" s="67"/>
      <c r="AW469" s="78"/>
      <c r="AX469" s="67"/>
      <c r="AY469" s="67"/>
      <c r="AZ469" s="67"/>
      <c r="BA469" s="67"/>
    </row>
    <row r="470" spans="16:53" ht="13.5">
      <c r="P470" s="66"/>
      <c r="Q470" s="65"/>
      <c r="R470" s="65"/>
      <c r="S470" s="65"/>
      <c r="T470" s="66"/>
      <c r="U470" s="66"/>
      <c r="V470" s="64"/>
      <c r="W470" s="64"/>
      <c r="X470" s="67"/>
      <c r="Y470" s="67"/>
      <c r="Z470" s="67"/>
      <c r="AA470" s="81"/>
      <c r="AB470" s="75"/>
      <c r="AC470" s="67"/>
      <c r="AD470" s="76"/>
      <c r="AE470" s="67"/>
      <c r="AF470" s="77"/>
      <c r="AG470" s="78"/>
      <c r="AH470" s="79"/>
      <c r="AI470" s="78"/>
      <c r="AJ470" s="80"/>
      <c r="AK470" s="78"/>
      <c r="AL470" s="81"/>
      <c r="AM470" s="81"/>
      <c r="AN470" s="81"/>
      <c r="AO470" s="76"/>
      <c r="AP470" s="76"/>
      <c r="AQ470" s="78"/>
      <c r="AR470" s="67"/>
      <c r="AS470" s="67"/>
      <c r="AT470" s="37"/>
      <c r="AU470" s="37"/>
      <c r="AV470" s="67"/>
      <c r="AW470" s="78"/>
      <c r="AX470" s="67"/>
      <c r="AY470" s="67"/>
      <c r="AZ470" s="67"/>
      <c r="BA470" s="67"/>
    </row>
    <row r="471" spans="16:53" ht="13.5">
      <c r="P471" s="66"/>
      <c r="Q471" s="65"/>
      <c r="R471" s="65"/>
      <c r="S471" s="65"/>
      <c r="T471" s="66"/>
      <c r="U471" s="66"/>
      <c r="V471" s="64"/>
      <c r="W471" s="64"/>
      <c r="X471" s="67"/>
      <c r="Y471" s="67"/>
      <c r="Z471" s="67"/>
      <c r="AA471" s="81"/>
      <c r="AB471" s="75"/>
      <c r="AC471" s="67"/>
      <c r="AD471" s="76"/>
      <c r="AE471" s="67"/>
      <c r="AF471" s="77"/>
      <c r="AG471" s="78"/>
      <c r="AH471" s="79"/>
      <c r="AI471" s="78"/>
      <c r="AJ471" s="80"/>
      <c r="AK471" s="78"/>
      <c r="AL471" s="81"/>
      <c r="AM471" s="81"/>
      <c r="AN471" s="81"/>
      <c r="AO471" s="76"/>
      <c r="AP471" s="76"/>
      <c r="AQ471" s="78"/>
      <c r="AR471" s="67"/>
      <c r="AS471" s="67"/>
      <c r="AT471" s="37"/>
      <c r="AU471" s="37"/>
      <c r="AV471" s="67"/>
      <c r="AW471" s="78"/>
      <c r="AX471" s="67"/>
      <c r="AY471" s="67"/>
      <c r="AZ471" s="67"/>
      <c r="BA471" s="67"/>
    </row>
    <row r="472" spans="16:53" ht="13.5">
      <c r="P472" s="66"/>
      <c r="Q472" s="65"/>
      <c r="R472" s="65"/>
      <c r="S472" s="65"/>
      <c r="T472" s="66"/>
      <c r="U472" s="66"/>
      <c r="V472" s="64"/>
      <c r="W472" s="64"/>
      <c r="X472" s="67"/>
      <c r="Y472" s="67"/>
      <c r="Z472" s="67"/>
      <c r="AA472" s="81"/>
      <c r="AB472" s="75"/>
      <c r="AC472" s="67"/>
      <c r="AD472" s="76"/>
      <c r="AE472" s="67"/>
      <c r="AF472" s="77"/>
      <c r="AG472" s="78"/>
      <c r="AH472" s="79"/>
      <c r="AI472" s="78"/>
      <c r="AJ472" s="80"/>
      <c r="AK472" s="78"/>
      <c r="AL472" s="81"/>
      <c r="AM472" s="81"/>
      <c r="AN472" s="81"/>
      <c r="AO472" s="76"/>
      <c r="AP472" s="76"/>
      <c r="AQ472" s="78"/>
      <c r="AR472" s="67"/>
      <c r="AS472" s="67"/>
      <c r="AT472" s="37"/>
      <c r="AU472" s="37"/>
      <c r="AV472" s="67"/>
      <c r="AW472" s="78"/>
      <c r="AX472" s="67"/>
      <c r="AY472" s="67"/>
      <c r="AZ472" s="67"/>
      <c r="BA472" s="67"/>
    </row>
    <row r="473" spans="16:53" ht="13.5">
      <c r="P473" s="66"/>
      <c r="Q473" s="65"/>
      <c r="R473" s="65"/>
      <c r="S473" s="65"/>
      <c r="T473" s="66"/>
      <c r="U473" s="66"/>
      <c r="V473" s="64"/>
      <c r="W473" s="64"/>
      <c r="X473" s="67"/>
      <c r="Y473" s="67"/>
      <c r="Z473" s="67"/>
      <c r="AA473" s="81"/>
      <c r="AB473" s="75"/>
      <c r="AC473" s="67"/>
      <c r="AD473" s="76"/>
      <c r="AE473" s="67"/>
      <c r="AF473" s="77"/>
      <c r="AG473" s="78"/>
      <c r="AH473" s="79"/>
      <c r="AI473" s="78"/>
      <c r="AJ473" s="80"/>
      <c r="AK473" s="78"/>
      <c r="AL473" s="81"/>
      <c r="AM473" s="81"/>
      <c r="AN473" s="81"/>
      <c r="AO473" s="76"/>
      <c r="AP473" s="76"/>
      <c r="AQ473" s="78"/>
      <c r="AR473" s="67"/>
      <c r="AS473" s="67"/>
      <c r="AT473" s="37"/>
      <c r="AU473" s="37"/>
      <c r="AV473" s="67"/>
      <c r="AW473" s="78"/>
      <c r="AX473" s="67"/>
      <c r="AY473" s="67"/>
      <c r="AZ473" s="67"/>
      <c r="BA473" s="67"/>
    </row>
    <row r="474" spans="16:53" ht="13.5">
      <c r="P474" s="66"/>
      <c r="Q474" s="65"/>
      <c r="R474" s="65"/>
      <c r="S474" s="65"/>
      <c r="T474" s="66"/>
      <c r="U474" s="66"/>
      <c r="V474" s="64"/>
      <c r="W474" s="64"/>
      <c r="X474" s="67"/>
      <c r="Y474" s="67"/>
      <c r="Z474" s="67"/>
      <c r="AA474" s="81"/>
      <c r="AB474" s="75"/>
      <c r="AC474" s="67"/>
      <c r="AD474" s="76"/>
      <c r="AE474" s="67"/>
      <c r="AF474" s="77"/>
      <c r="AG474" s="78"/>
      <c r="AH474" s="79"/>
      <c r="AI474" s="78"/>
      <c r="AJ474" s="80"/>
      <c r="AK474" s="78"/>
      <c r="AL474" s="81"/>
      <c r="AM474" s="81"/>
      <c r="AN474" s="81"/>
      <c r="AO474" s="76"/>
      <c r="AP474" s="76"/>
      <c r="AQ474" s="78"/>
      <c r="AR474" s="67"/>
      <c r="AS474" s="67"/>
      <c r="AT474" s="37"/>
      <c r="AU474" s="37"/>
      <c r="AV474" s="67"/>
      <c r="AW474" s="78"/>
      <c r="AX474" s="67"/>
      <c r="AY474" s="67"/>
      <c r="AZ474" s="67"/>
      <c r="BA474" s="67"/>
    </row>
    <row r="475" spans="16:53" ht="13.5">
      <c r="P475" s="66"/>
      <c r="Q475" s="65"/>
      <c r="R475" s="65"/>
      <c r="S475" s="65"/>
      <c r="T475" s="66"/>
      <c r="U475" s="66"/>
      <c r="V475" s="64"/>
      <c r="W475" s="64"/>
      <c r="X475" s="67"/>
      <c r="Y475" s="67"/>
      <c r="Z475" s="67"/>
      <c r="AA475" s="81"/>
      <c r="AB475" s="75"/>
      <c r="AC475" s="67"/>
      <c r="AD475" s="76"/>
      <c r="AE475" s="67"/>
      <c r="AF475" s="77"/>
      <c r="AG475" s="78"/>
      <c r="AH475" s="79"/>
      <c r="AI475" s="78"/>
      <c r="AJ475" s="80"/>
      <c r="AK475" s="78"/>
      <c r="AL475" s="81"/>
      <c r="AM475" s="81"/>
      <c r="AN475" s="81"/>
      <c r="AO475" s="76"/>
      <c r="AP475" s="76"/>
      <c r="AQ475" s="78"/>
      <c r="AR475" s="67"/>
      <c r="AS475" s="67"/>
      <c r="AT475" s="37"/>
      <c r="AU475" s="37"/>
      <c r="AV475" s="67"/>
      <c r="AW475" s="78"/>
      <c r="AX475" s="67"/>
      <c r="AY475" s="67"/>
      <c r="AZ475" s="67"/>
      <c r="BA475" s="67"/>
    </row>
    <row r="476" spans="16:53" ht="13.5">
      <c r="P476" s="66"/>
      <c r="Q476" s="65"/>
      <c r="R476" s="65"/>
      <c r="S476" s="65"/>
      <c r="T476" s="66"/>
      <c r="U476" s="66"/>
      <c r="V476" s="64"/>
      <c r="W476" s="64"/>
      <c r="X476" s="67"/>
      <c r="Y476" s="67"/>
      <c r="Z476" s="67"/>
      <c r="AA476" s="81"/>
      <c r="AB476" s="75"/>
      <c r="AC476" s="67"/>
      <c r="AD476" s="76"/>
      <c r="AE476" s="67"/>
      <c r="AF476" s="77"/>
      <c r="AG476" s="78"/>
      <c r="AH476" s="79"/>
      <c r="AI476" s="78"/>
      <c r="AJ476" s="80"/>
      <c r="AK476" s="78"/>
      <c r="AL476" s="81"/>
      <c r="AM476" s="81"/>
      <c r="AN476" s="81"/>
      <c r="AO476" s="76"/>
      <c r="AP476" s="76"/>
      <c r="AQ476" s="78"/>
      <c r="AR476" s="67"/>
      <c r="AS476" s="67"/>
      <c r="AT476" s="37"/>
      <c r="AU476" s="37"/>
      <c r="AV476" s="67"/>
      <c r="AW476" s="78"/>
      <c r="AX476" s="67"/>
      <c r="AY476" s="67"/>
      <c r="AZ476" s="67"/>
      <c r="BA476" s="67"/>
    </row>
    <row r="477" spans="16:53" ht="13.5">
      <c r="P477" s="66"/>
      <c r="Q477" s="65"/>
      <c r="R477" s="65"/>
      <c r="S477" s="65"/>
      <c r="T477" s="66"/>
      <c r="U477" s="66"/>
      <c r="V477" s="64"/>
      <c r="W477" s="64"/>
      <c r="X477" s="67"/>
      <c r="Y477" s="67"/>
      <c r="Z477" s="67"/>
      <c r="AA477" s="81"/>
      <c r="AB477" s="75"/>
      <c r="AC477" s="67"/>
      <c r="AD477" s="76"/>
      <c r="AE477" s="67"/>
      <c r="AF477" s="77"/>
      <c r="AG477" s="78"/>
      <c r="AH477" s="79"/>
      <c r="AI477" s="78"/>
      <c r="AJ477" s="80"/>
      <c r="AK477" s="78"/>
      <c r="AL477" s="81"/>
      <c r="AM477" s="81"/>
      <c r="AN477" s="81"/>
      <c r="AO477" s="76"/>
      <c r="AP477" s="76"/>
      <c r="AQ477" s="78"/>
      <c r="AR477" s="67"/>
      <c r="AS477" s="67"/>
      <c r="AT477" s="37"/>
      <c r="AU477" s="37"/>
      <c r="AV477" s="67"/>
      <c r="AW477" s="78"/>
      <c r="AX477" s="67"/>
      <c r="AY477" s="67"/>
      <c r="AZ477" s="67"/>
      <c r="BA477" s="67"/>
    </row>
    <row r="478" spans="16:53" ht="13.5">
      <c r="P478" s="66"/>
      <c r="Q478" s="65"/>
      <c r="R478" s="65"/>
      <c r="S478" s="65"/>
      <c r="T478" s="66"/>
      <c r="U478" s="66"/>
      <c r="V478" s="64"/>
      <c r="W478" s="64"/>
      <c r="X478" s="67"/>
      <c r="Y478" s="67"/>
      <c r="Z478" s="67"/>
      <c r="AA478" s="81"/>
      <c r="AB478" s="75"/>
      <c r="AC478" s="67"/>
      <c r="AD478" s="76"/>
      <c r="AE478" s="67"/>
      <c r="AF478" s="77"/>
      <c r="AG478" s="78"/>
      <c r="AH478" s="79"/>
      <c r="AI478" s="78"/>
      <c r="AJ478" s="80"/>
      <c r="AK478" s="78"/>
      <c r="AL478" s="81"/>
      <c r="AM478" s="81"/>
      <c r="AN478" s="81"/>
      <c r="AO478" s="76"/>
      <c r="AP478" s="76"/>
      <c r="AQ478" s="78"/>
      <c r="AR478" s="67"/>
      <c r="AS478" s="67"/>
      <c r="AT478" s="37"/>
      <c r="AU478" s="37"/>
      <c r="AV478" s="67"/>
      <c r="AW478" s="78"/>
      <c r="AX478" s="67"/>
      <c r="AY478" s="67"/>
      <c r="AZ478" s="67"/>
      <c r="BA478" s="67"/>
    </row>
    <row r="479" spans="16:53" ht="13.5">
      <c r="P479" s="66"/>
      <c r="Q479" s="65"/>
      <c r="R479" s="65"/>
      <c r="S479" s="65"/>
      <c r="T479" s="66"/>
      <c r="U479" s="66"/>
      <c r="V479" s="64"/>
      <c r="W479" s="64"/>
      <c r="X479" s="67"/>
      <c r="Y479" s="67"/>
      <c r="Z479" s="67"/>
      <c r="AA479" s="81"/>
      <c r="AB479" s="75"/>
      <c r="AC479" s="67"/>
      <c r="AD479" s="76"/>
      <c r="AE479" s="67"/>
      <c r="AF479" s="77"/>
      <c r="AG479" s="78"/>
      <c r="AH479" s="79"/>
      <c r="AI479" s="78"/>
      <c r="AJ479" s="80"/>
      <c r="AK479" s="78"/>
      <c r="AL479" s="81"/>
      <c r="AM479" s="81"/>
      <c r="AN479" s="81"/>
      <c r="AO479" s="76"/>
      <c r="AP479" s="76"/>
      <c r="AQ479" s="78"/>
      <c r="AR479" s="67"/>
      <c r="AS479" s="67"/>
      <c r="AT479" s="37"/>
      <c r="AU479" s="37"/>
      <c r="AV479" s="67"/>
      <c r="AW479" s="78"/>
      <c r="AX479" s="67"/>
      <c r="AY479" s="67"/>
      <c r="AZ479" s="67"/>
      <c r="BA479" s="67"/>
    </row>
    <row r="480" spans="16:53" ht="13.5">
      <c r="P480" s="66"/>
      <c r="Q480" s="65"/>
      <c r="R480" s="65"/>
      <c r="S480" s="65"/>
      <c r="T480" s="66"/>
      <c r="U480" s="66"/>
      <c r="V480" s="64"/>
      <c r="W480" s="64"/>
      <c r="X480" s="67"/>
      <c r="Y480" s="67"/>
      <c r="Z480" s="67"/>
      <c r="AA480" s="81"/>
      <c r="AB480" s="75"/>
      <c r="AC480" s="67"/>
      <c r="AD480" s="76"/>
      <c r="AE480" s="67"/>
      <c r="AF480" s="77"/>
      <c r="AG480" s="78"/>
      <c r="AH480" s="79"/>
      <c r="AI480" s="78"/>
      <c r="AJ480" s="80"/>
      <c r="AK480" s="78"/>
      <c r="AL480" s="81"/>
      <c r="AM480" s="81"/>
      <c r="AN480" s="81"/>
      <c r="AO480" s="76"/>
      <c r="AP480" s="76"/>
      <c r="AQ480" s="78"/>
      <c r="AR480" s="67"/>
      <c r="AS480" s="67"/>
      <c r="AT480" s="37"/>
      <c r="AU480" s="37"/>
      <c r="AV480" s="67"/>
      <c r="AW480" s="78"/>
      <c r="AX480" s="67"/>
      <c r="AY480" s="67"/>
      <c r="AZ480" s="67"/>
      <c r="BA480" s="67"/>
    </row>
    <row r="481" spans="16:53" ht="13.5">
      <c r="P481" s="66"/>
      <c r="Q481" s="65"/>
      <c r="R481" s="65"/>
      <c r="S481" s="65"/>
      <c r="T481" s="66"/>
      <c r="U481" s="66"/>
      <c r="V481" s="64"/>
      <c r="W481" s="64"/>
      <c r="X481" s="67"/>
      <c r="Y481" s="67"/>
      <c r="Z481" s="67"/>
      <c r="AA481" s="81"/>
      <c r="AB481" s="75"/>
      <c r="AC481" s="67"/>
      <c r="AD481" s="76"/>
      <c r="AE481" s="67"/>
      <c r="AF481" s="77"/>
      <c r="AG481" s="78"/>
      <c r="AH481" s="79"/>
      <c r="AI481" s="78"/>
      <c r="AJ481" s="80"/>
      <c r="AK481" s="78"/>
      <c r="AL481" s="81"/>
      <c r="AM481" s="81"/>
      <c r="AN481" s="81"/>
      <c r="AO481" s="76"/>
      <c r="AP481" s="76"/>
      <c r="AQ481" s="78"/>
      <c r="AR481" s="67"/>
      <c r="AS481" s="67"/>
      <c r="AT481" s="37"/>
      <c r="AU481" s="37"/>
      <c r="AV481" s="67"/>
      <c r="AW481" s="78"/>
      <c r="AX481" s="67"/>
      <c r="AY481" s="67"/>
      <c r="AZ481" s="67"/>
      <c r="BA481" s="67"/>
    </row>
    <row r="482" spans="16:53" ht="13.5">
      <c r="P482" s="66"/>
      <c r="Q482" s="65"/>
      <c r="R482" s="65"/>
      <c r="S482" s="65"/>
      <c r="T482" s="66"/>
      <c r="U482" s="66"/>
      <c r="V482" s="64"/>
      <c r="W482" s="64"/>
      <c r="X482" s="67"/>
      <c r="Y482" s="67"/>
      <c r="Z482" s="67"/>
      <c r="AA482" s="81"/>
      <c r="AB482" s="75"/>
      <c r="AC482" s="67"/>
      <c r="AD482" s="76"/>
      <c r="AE482" s="67"/>
      <c r="AF482" s="77"/>
      <c r="AG482" s="78"/>
      <c r="AH482" s="79"/>
      <c r="AI482" s="78"/>
      <c r="AJ482" s="80"/>
      <c r="AK482" s="78"/>
      <c r="AL482" s="81"/>
      <c r="AM482" s="81"/>
      <c r="AN482" s="81"/>
      <c r="AO482" s="76"/>
      <c r="AP482" s="76"/>
      <c r="AQ482" s="78"/>
      <c r="AR482" s="67"/>
      <c r="AS482" s="67"/>
      <c r="AT482" s="37"/>
      <c r="AU482" s="37"/>
      <c r="AV482" s="67"/>
      <c r="AW482" s="78"/>
      <c r="AX482" s="67"/>
      <c r="AY482" s="67"/>
      <c r="AZ482" s="67"/>
      <c r="BA482" s="67"/>
    </row>
    <row r="483" spans="16:53" ht="13.5">
      <c r="P483" s="66"/>
      <c r="Q483" s="65"/>
      <c r="R483" s="65"/>
      <c r="S483" s="65"/>
      <c r="T483" s="66"/>
      <c r="U483" s="66"/>
      <c r="V483" s="64"/>
      <c r="W483" s="64"/>
      <c r="X483" s="67"/>
      <c r="Y483" s="67"/>
      <c r="Z483" s="67"/>
      <c r="AA483" s="81"/>
      <c r="AB483" s="75"/>
      <c r="AC483" s="67"/>
      <c r="AD483" s="76"/>
      <c r="AE483" s="67"/>
      <c r="AF483" s="77"/>
      <c r="AG483" s="78"/>
      <c r="AH483" s="79"/>
      <c r="AI483" s="78"/>
      <c r="AJ483" s="80"/>
      <c r="AK483" s="78"/>
      <c r="AL483" s="81"/>
      <c r="AM483" s="81"/>
      <c r="AN483" s="81"/>
      <c r="AO483" s="76"/>
      <c r="AP483" s="76"/>
      <c r="AQ483" s="78"/>
      <c r="AR483" s="67"/>
      <c r="AS483" s="67"/>
      <c r="AT483" s="37"/>
      <c r="AU483" s="37"/>
      <c r="AV483" s="67"/>
      <c r="AW483" s="78"/>
      <c r="AX483" s="67"/>
      <c r="AY483" s="67"/>
      <c r="AZ483" s="67"/>
      <c r="BA483" s="67"/>
    </row>
    <row r="484" spans="16:53" ht="13.5">
      <c r="P484" s="66"/>
      <c r="Q484" s="65"/>
      <c r="R484" s="65"/>
      <c r="S484" s="65"/>
      <c r="T484" s="66"/>
      <c r="U484" s="66"/>
      <c r="V484" s="64"/>
      <c r="W484" s="64"/>
      <c r="X484" s="67"/>
      <c r="Y484" s="67"/>
      <c r="Z484" s="67"/>
      <c r="AA484" s="81"/>
      <c r="AB484" s="75"/>
      <c r="AC484" s="67"/>
      <c r="AD484" s="76"/>
      <c r="AE484" s="67"/>
      <c r="AF484" s="77"/>
      <c r="AG484" s="78"/>
      <c r="AH484" s="79"/>
      <c r="AI484" s="78"/>
      <c r="AJ484" s="80"/>
      <c r="AK484" s="78"/>
      <c r="AL484" s="81"/>
      <c r="AM484" s="81"/>
      <c r="AN484" s="81"/>
      <c r="AO484" s="76"/>
      <c r="AP484" s="76"/>
      <c r="AQ484" s="78"/>
      <c r="AR484" s="67"/>
      <c r="AS484" s="67"/>
      <c r="AT484" s="37"/>
      <c r="AU484" s="37"/>
      <c r="AV484" s="67"/>
      <c r="AW484" s="78"/>
      <c r="AX484" s="67"/>
      <c r="AY484" s="67"/>
      <c r="AZ484" s="67"/>
      <c r="BA484" s="67"/>
    </row>
    <row r="485" spans="16:53" ht="13.5">
      <c r="P485" s="66"/>
      <c r="Q485" s="65"/>
      <c r="R485" s="65"/>
      <c r="S485" s="65"/>
      <c r="T485" s="66"/>
      <c r="U485" s="66"/>
      <c r="V485" s="64"/>
      <c r="W485" s="64"/>
      <c r="X485" s="67"/>
      <c r="Y485" s="67"/>
      <c r="Z485" s="67"/>
      <c r="AA485" s="81"/>
      <c r="AB485" s="75"/>
      <c r="AC485" s="67"/>
      <c r="AD485" s="76"/>
      <c r="AE485" s="67"/>
      <c r="AF485" s="77"/>
      <c r="AG485" s="78"/>
      <c r="AH485" s="79"/>
      <c r="AI485" s="78"/>
      <c r="AJ485" s="80"/>
      <c r="AK485" s="78"/>
      <c r="AL485" s="81"/>
      <c r="AM485" s="81"/>
      <c r="AN485" s="81"/>
      <c r="AO485" s="76"/>
      <c r="AP485" s="76"/>
      <c r="AQ485" s="78"/>
      <c r="AR485" s="67"/>
      <c r="AS485" s="67"/>
      <c r="AT485" s="37"/>
      <c r="AU485" s="37"/>
      <c r="AV485" s="67"/>
      <c r="AW485" s="78"/>
      <c r="AX485" s="67"/>
      <c r="AY485" s="67"/>
      <c r="AZ485" s="67"/>
      <c r="BA485" s="67"/>
    </row>
    <row r="486" spans="16:53" ht="13.5">
      <c r="P486" s="66"/>
      <c r="Q486" s="65"/>
      <c r="R486" s="65"/>
      <c r="S486" s="65"/>
      <c r="T486" s="66"/>
      <c r="U486" s="66"/>
      <c r="V486" s="64"/>
      <c r="W486" s="64"/>
      <c r="X486" s="67"/>
      <c r="Y486" s="67"/>
      <c r="Z486" s="67"/>
      <c r="AA486" s="81"/>
      <c r="AB486" s="75"/>
      <c r="AC486" s="67"/>
      <c r="AD486" s="76"/>
      <c r="AE486" s="67"/>
      <c r="AF486" s="77"/>
      <c r="AG486" s="78"/>
      <c r="AH486" s="79"/>
      <c r="AI486" s="78"/>
      <c r="AJ486" s="80"/>
      <c r="AK486" s="78"/>
      <c r="AL486" s="81"/>
      <c r="AM486" s="81"/>
      <c r="AN486" s="81"/>
      <c r="AO486" s="76"/>
      <c r="AP486" s="76"/>
      <c r="AQ486" s="78"/>
      <c r="AR486" s="67"/>
      <c r="AS486" s="67"/>
      <c r="AT486" s="37"/>
      <c r="AU486" s="37"/>
      <c r="AV486" s="67"/>
      <c r="AW486" s="78"/>
      <c r="AX486" s="67"/>
      <c r="AY486" s="67"/>
      <c r="AZ486" s="67"/>
      <c r="BA486" s="67"/>
    </row>
    <row r="487" spans="16:53" ht="13.5">
      <c r="P487" s="66"/>
      <c r="Q487" s="65"/>
      <c r="R487" s="65"/>
      <c r="S487" s="65"/>
      <c r="T487" s="66"/>
      <c r="U487" s="66"/>
      <c r="V487" s="64"/>
      <c r="W487" s="64"/>
      <c r="X487" s="67"/>
      <c r="Y487" s="67"/>
      <c r="Z487" s="67"/>
      <c r="AA487" s="81"/>
      <c r="AB487" s="75"/>
      <c r="AC487" s="67"/>
      <c r="AD487" s="76"/>
      <c r="AE487" s="67"/>
      <c r="AF487" s="77"/>
      <c r="AG487" s="78"/>
      <c r="AH487" s="79"/>
      <c r="AI487" s="78"/>
      <c r="AJ487" s="80"/>
      <c r="AK487" s="78"/>
      <c r="AL487" s="81"/>
      <c r="AM487" s="81"/>
      <c r="AN487" s="81"/>
      <c r="AO487" s="76"/>
      <c r="AP487" s="76"/>
      <c r="AQ487" s="78"/>
      <c r="AR487" s="67"/>
      <c r="AS487" s="67"/>
      <c r="AT487" s="37"/>
      <c r="AU487" s="37"/>
      <c r="AV487" s="67"/>
      <c r="AW487" s="78"/>
      <c r="AX487" s="67"/>
      <c r="AY487" s="67"/>
      <c r="AZ487" s="67"/>
      <c r="BA487" s="67"/>
    </row>
    <row r="488" spans="16:53" ht="13.5">
      <c r="P488" s="66"/>
      <c r="Q488" s="65"/>
      <c r="R488" s="65"/>
      <c r="S488" s="65"/>
      <c r="T488" s="66"/>
      <c r="U488" s="66"/>
      <c r="V488" s="64"/>
      <c r="W488" s="64"/>
      <c r="X488" s="67"/>
      <c r="Y488" s="67"/>
      <c r="Z488" s="67"/>
      <c r="AA488" s="81"/>
      <c r="AB488" s="75"/>
      <c r="AC488" s="67"/>
      <c r="AD488" s="76"/>
      <c r="AE488" s="67"/>
      <c r="AF488" s="77"/>
      <c r="AG488" s="78"/>
      <c r="AH488" s="79"/>
      <c r="AI488" s="78"/>
      <c r="AJ488" s="80"/>
      <c r="AK488" s="78"/>
      <c r="AL488" s="81"/>
      <c r="AM488" s="81"/>
      <c r="AN488" s="81"/>
      <c r="AO488" s="76"/>
      <c r="AP488" s="76"/>
      <c r="AQ488" s="78"/>
      <c r="AR488" s="67"/>
      <c r="AS488" s="67"/>
      <c r="AT488" s="37"/>
      <c r="AU488" s="37"/>
      <c r="AV488" s="67"/>
      <c r="AW488" s="78"/>
      <c r="AX488" s="67"/>
      <c r="AY488" s="67"/>
      <c r="AZ488" s="67"/>
      <c r="BA488" s="67"/>
    </row>
    <row r="489" spans="16:53" ht="13.5">
      <c r="P489" s="66"/>
      <c r="Q489" s="65"/>
      <c r="R489" s="65"/>
      <c r="S489" s="65"/>
      <c r="T489" s="66"/>
      <c r="U489" s="66"/>
      <c r="V489" s="64"/>
      <c r="W489" s="64"/>
      <c r="X489" s="67"/>
      <c r="Y489" s="67"/>
      <c r="Z489" s="67"/>
      <c r="AA489" s="81"/>
      <c r="AB489" s="75"/>
      <c r="AC489" s="67"/>
      <c r="AD489" s="76"/>
      <c r="AE489" s="67"/>
      <c r="AF489" s="77"/>
      <c r="AG489" s="78"/>
      <c r="AH489" s="79"/>
      <c r="AI489" s="78"/>
      <c r="AJ489" s="80"/>
      <c r="AK489" s="78"/>
      <c r="AL489" s="81"/>
      <c r="AM489" s="81"/>
      <c r="AN489" s="81"/>
      <c r="AO489" s="76"/>
      <c r="AP489" s="76"/>
      <c r="AQ489" s="78"/>
      <c r="AR489" s="67"/>
      <c r="AS489" s="67"/>
      <c r="AT489" s="37"/>
      <c r="AU489" s="37"/>
      <c r="AV489" s="67"/>
      <c r="AW489" s="78"/>
      <c r="AX489" s="67"/>
      <c r="AY489" s="67"/>
      <c r="AZ489" s="67"/>
      <c r="BA489" s="67"/>
    </row>
    <row r="490" spans="16:53" ht="13.5">
      <c r="P490" s="66"/>
      <c r="Q490" s="65"/>
      <c r="R490" s="65"/>
      <c r="S490" s="65"/>
      <c r="T490" s="66"/>
      <c r="U490" s="66"/>
      <c r="V490" s="64"/>
      <c r="W490" s="64"/>
      <c r="X490" s="67"/>
      <c r="Y490" s="67"/>
      <c r="Z490" s="67"/>
      <c r="AA490" s="81"/>
      <c r="AB490" s="75"/>
      <c r="AC490" s="67"/>
      <c r="AD490" s="76"/>
      <c r="AE490" s="67"/>
      <c r="AF490" s="77"/>
      <c r="AG490" s="78"/>
      <c r="AH490" s="79"/>
      <c r="AI490" s="78"/>
      <c r="AJ490" s="80"/>
      <c r="AK490" s="78"/>
      <c r="AL490" s="81"/>
      <c r="AM490" s="81"/>
      <c r="AN490" s="81"/>
      <c r="AO490" s="76"/>
      <c r="AP490" s="76"/>
      <c r="AQ490" s="78"/>
      <c r="AR490" s="67"/>
      <c r="AS490" s="67"/>
      <c r="AT490" s="37"/>
      <c r="AU490" s="37"/>
      <c r="AV490" s="67"/>
      <c r="AW490" s="78"/>
      <c r="AX490" s="67"/>
      <c r="AY490" s="67"/>
      <c r="AZ490" s="67"/>
      <c r="BA490" s="67"/>
    </row>
    <row r="491" spans="16:53" ht="13.5">
      <c r="P491" s="66"/>
      <c r="Q491" s="65"/>
      <c r="R491" s="65"/>
      <c r="S491" s="65"/>
      <c r="T491" s="66"/>
      <c r="U491" s="66"/>
      <c r="V491" s="64"/>
      <c r="W491" s="64"/>
      <c r="X491" s="67"/>
      <c r="Y491" s="67"/>
      <c r="Z491" s="67"/>
      <c r="AA491" s="81"/>
      <c r="AB491" s="75"/>
      <c r="AC491" s="67"/>
      <c r="AD491" s="76"/>
      <c r="AE491" s="67"/>
      <c r="AF491" s="77"/>
      <c r="AG491" s="78"/>
      <c r="AH491" s="79"/>
      <c r="AI491" s="78"/>
      <c r="AJ491" s="80"/>
      <c r="AK491" s="78"/>
      <c r="AL491" s="81"/>
      <c r="AM491" s="81"/>
      <c r="AN491" s="81"/>
      <c r="AO491" s="76"/>
      <c r="AP491" s="76"/>
      <c r="AQ491" s="78"/>
      <c r="AR491" s="67"/>
      <c r="AS491" s="67"/>
      <c r="AT491" s="37"/>
      <c r="AU491" s="37"/>
      <c r="AV491" s="67"/>
      <c r="AW491" s="78"/>
      <c r="AX491" s="67"/>
      <c r="AY491" s="67"/>
      <c r="AZ491" s="67"/>
      <c r="BA491" s="67"/>
    </row>
    <row r="492" spans="16:53" ht="13.5">
      <c r="P492" s="66"/>
      <c r="Q492" s="65"/>
      <c r="R492" s="65"/>
      <c r="S492" s="65"/>
      <c r="T492" s="66"/>
      <c r="U492" s="66"/>
      <c r="V492" s="64"/>
      <c r="W492" s="64"/>
      <c r="X492" s="67"/>
      <c r="Y492" s="67"/>
      <c r="Z492" s="67"/>
      <c r="AA492" s="81"/>
      <c r="AB492" s="75"/>
      <c r="AC492" s="67"/>
      <c r="AD492" s="76"/>
      <c r="AE492" s="67"/>
      <c r="AF492" s="77"/>
      <c r="AG492" s="78"/>
      <c r="AH492" s="79"/>
      <c r="AI492" s="78"/>
      <c r="AJ492" s="80"/>
      <c r="AK492" s="78"/>
      <c r="AL492" s="81"/>
      <c r="AM492" s="81"/>
      <c r="AN492" s="81"/>
      <c r="AO492" s="76"/>
      <c r="AP492" s="76"/>
      <c r="AQ492" s="78"/>
      <c r="AR492" s="67"/>
      <c r="AS492" s="67"/>
      <c r="AT492" s="37"/>
      <c r="AU492" s="37"/>
      <c r="AV492" s="67"/>
      <c r="AW492" s="78"/>
      <c r="AX492" s="67"/>
      <c r="AY492" s="67"/>
      <c r="AZ492" s="67"/>
      <c r="BA492" s="67"/>
    </row>
    <row r="493" spans="16:53" ht="13.5">
      <c r="P493" s="66"/>
      <c r="Q493" s="65"/>
      <c r="R493" s="65"/>
      <c r="S493" s="65"/>
      <c r="T493" s="66"/>
      <c r="U493" s="66"/>
      <c r="V493" s="64"/>
      <c r="W493" s="64"/>
      <c r="X493" s="67"/>
      <c r="Y493" s="67"/>
      <c r="Z493" s="67"/>
      <c r="AA493" s="81"/>
      <c r="AB493" s="75"/>
      <c r="AC493" s="67"/>
      <c r="AD493" s="76"/>
      <c r="AE493" s="67"/>
      <c r="AF493" s="77"/>
      <c r="AG493" s="78"/>
      <c r="AH493" s="79"/>
      <c r="AI493" s="78"/>
      <c r="AJ493" s="80"/>
      <c r="AK493" s="78"/>
      <c r="AL493" s="81"/>
      <c r="AM493" s="81"/>
      <c r="AN493" s="81"/>
      <c r="AO493" s="76"/>
      <c r="AP493" s="76"/>
      <c r="AQ493" s="78"/>
      <c r="AR493" s="67"/>
      <c r="AS493" s="67"/>
      <c r="AT493" s="37"/>
      <c r="AU493" s="37"/>
      <c r="AV493" s="67"/>
      <c r="AW493" s="78"/>
      <c r="AX493" s="67"/>
      <c r="AY493" s="67"/>
      <c r="AZ493" s="67"/>
      <c r="BA493" s="67"/>
    </row>
    <row r="494" spans="16:53" ht="13.5">
      <c r="P494" s="66"/>
      <c r="Q494" s="65"/>
      <c r="R494" s="65"/>
      <c r="S494" s="65"/>
      <c r="T494" s="66"/>
      <c r="U494" s="66"/>
      <c r="V494" s="64"/>
      <c r="W494" s="64"/>
      <c r="X494" s="67"/>
      <c r="Y494" s="67"/>
      <c r="Z494" s="67"/>
      <c r="AA494" s="81"/>
      <c r="AB494" s="75"/>
      <c r="AC494" s="67"/>
      <c r="AD494" s="76"/>
      <c r="AE494" s="67"/>
      <c r="AF494" s="77"/>
      <c r="AG494" s="78"/>
      <c r="AH494" s="79"/>
      <c r="AI494" s="78"/>
      <c r="AJ494" s="80"/>
      <c r="AK494" s="78"/>
      <c r="AL494" s="81"/>
      <c r="AM494" s="81"/>
      <c r="AN494" s="81"/>
      <c r="AO494" s="76"/>
      <c r="AP494" s="76"/>
      <c r="AQ494" s="78"/>
      <c r="AR494" s="67"/>
      <c r="AS494" s="67"/>
      <c r="AT494" s="37"/>
      <c r="AU494" s="37"/>
      <c r="AV494" s="67"/>
      <c r="AW494" s="78"/>
      <c r="AX494" s="67"/>
      <c r="AY494" s="67"/>
      <c r="AZ494" s="67"/>
      <c r="BA494" s="67"/>
    </row>
    <row r="495" spans="16:53" ht="13.5">
      <c r="P495" s="66"/>
      <c r="Q495" s="65"/>
      <c r="R495" s="65"/>
      <c r="S495" s="65"/>
      <c r="T495" s="66"/>
      <c r="U495" s="66"/>
      <c r="V495" s="64"/>
      <c r="W495" s="64"/>
      <c r="X495" s="67"/>
      <c r="Y495" s="67"/>
      <c r="Z495" s="67"/>
      <c r="AA495" s="81"/>
      <c r="AB495" s="75"/>
      <c r="AC495" s="67"/>
      <c r="AD495" s="76"/>
      <c r="AE495" s="67"/>
      <c r="AF495" s="77"/>
      <c r="AG495" s="78"/>
      <c r="AH495" s="79"/>
      <c r="AI495" s="78"/>
      <c r="AJ495" s="80"/>
      <c r="AK495" s="78"/>
      <c r="AL495" s="81"/>
      <c r="AM495" s="81"/>
      <c r="AN495" s="81"/>
      <c r="AO495" s="76"/>
      <c r="AP495" s="76"/>
      <c r="AQ495" s="78"/>
      <c r="AR495" s="67"/>
      <c r="AS495" s="67"/>
      <c r="AT495" s="37"/>
      <c r="AU495" s="37"/>
      <c r="AV495" s="67"/>
      <c r="AW495" s="78"/>
      <c r="AX495" s="67"/>
      <c r="AY495" s="67"/>
      <c r="AZ495" s="67"/>
      <c r="BA495" s="67"/>
    </row>
    <row r="496" spans="16:53" ht="13.5">
      <c r="P496" s="66"/>
      <c r="Q496" s="65"/>
      <c r="R496" s="65"/>
      <c r="S496" s="65"/>
      <c r="T496" s="66"/>
      <c r="U496" s="66"/>
      <c r="V496" s="64"/>
      <c r="W496" s="64"/>
      <c r="X496" s="67"/>
      <c r="Y496" s="67"/>
      <c r="Z496" s="67"/>
      <c r="AA496" s="81"/>
      <c r="AB496" s="75"/>
      <c r="AC496" s="67"/>
      <c r="AD496" s="76"/>
      <c r="AE496" s="67"/>
      <c r="AF496" s="77"/>
      <c r="AG496" s="78"/>
      <c r="AH496" s="79"/>
      <c r="AI496" s="78"/>
      <c r="AJ496" s="80"/>
      <c r="AK496" s="78"/>
      <c r="AL496" s="81"/>
      <c r="AM496" s="81"/>
      <c r="AN496" s="81"/>
      <c r="AO496" s="76"/>
      <c r="AP496" s="76"/>
      <c r="AQ496" s="78"/>
      <c r="AR496" s="67"/>
      <c r="AS496" s="67"/>
      <c r="AT496" s="37"/>
      <c r="AU496" s="37"/>
      <c r="AV496" s="67"/>
      <c r="AW496" s="78"/>
      <c r="AX496" s="67"/>
      <c r="AY496" s="67"/>
      <c r="AZ496" s="67"/>
      <c r="BA496" s="67"/>
    </row>
    <row r="497" spans="16:53" ht="13.5">
      <c r="P497" s="66"/>
      <c r="Q497" s="65"/>
      <c r="R497" s="65"/>
      <c r="S497" s="65"/>
      <c r="T497" s="66"/>
      <c r="U497" s="66"/>
      <c r="V497" s="64"/>
      <c r="W497" s="64"/>
      <c r="X497" s="67"/>
      <c r="Y497" s="67"/>
      <c r="Z497" s="67"/>
      <c r="AA497" s="81"/>
      <c r="AB497" s="75"/>
      <c r="AC497" s="67"/>
      <c r="AD497" s="76"/>
      <c r="AE497" s="67"/>
      <c r="AF497" s="77"/>
      <c r="AG497" s="78"/>
      <c r="AH497" s="79"/>
      <c r="AI497" s="78"/>
      <c r="AJ497" s="80"/>
      <c r="AK497" s="78"/>
      <c r="AL497" s="81"/>
      <c r="AM497" s="81"/>
      <c r="AN497" s="81"/>
      <c r="AO497" s="76"/>
      <c r="AP497" s="76"/>
      <c r="AQ497" s="78"/>
      <c r="AR497" s="67"/>
      <c r="AS497" s="67"/>
      <c r="AT497" s="37"/>
      <c r="AU497" s="37"/>
      <c r="AV497" s="67"/>
      <c r="AW497" s="78"/>
      <c r="AX497" s="67"/>
      <c r="AY497" s="67"/>
      <c r="AZ497" s="67"/>
      <c r="BA497" s="67"/>
    </row>
    <row r="498" spans="16:53" ht="13.5">
      <c r="P498" s="66"/>
      <c r="Q498" s="65"/>
      <c r="R498" s="65"/>
      <c r="S498" s="65"/>
      <c r="T498" s="66"/>
      <c r="U498" s="66"/>
      <c r="V498" s="64"/>
      <c r="W498" s="64"/>
      <c r="X498" s="67"/>
      <c r="Y498" s="67"/>
      <c r="Z498" s="67"/>
      <c r="AA498" s="81"/>
      <c r="AB498" s="75"/>
      <c r="AC498" s="67"/>
      <c r="AD498" s="76"/>
      <c r="AE498" s="67"/>
      <c r="AF498" s="77"/>
      <c r="AG498" s="78"/>
      <c r="AH498" s="79"/>
      <c r="AI498" s="78"/>
      <c r="AJ498" s="80"/>
      <c r="AK498" s="78"/>
      <c r="AL498" s="81"/>
      <c r="AM498" s="81"/>
      <c r="AN498" s="81"/>
      <c r="AO498" s="76"/>
      <c r="AP498" s="76"/>
      <c r="AQ498" s="78"/>
      <c r="AR498" s="67"/>
      <c r="AS498" s="67"/>
      <c r="AT498" s="37"/>
      <c r="AU498" s="37"/>
      <c r="AV498" s="67"/>
      <c r="AW498" s="78"/>
      <c r="AX498" s="67"/>
      <c r="AY498" s="67"/>
      <c r="AZ498" s="67"/>
      <c r="BA498" s="67"/>
    </row>
    <row r="499" spans="16:53" ht="13.5">
      <c r="P499" s="66"/>
      <c r="Q499" s="65"/>
      <c r="R499" s="65"/>
      <c r="S499" s="65"/>
      <c r="T499" s="66"/>
      <c r="U499" s="66"/>
      <c r="V499" s="64"/>
      <c r="W499" s="64"/>
      <c r="X499" s="67"/>
      <c r="Y499" s="67"/>
      <c r="Z499" s="67"/>
      <c r="AA499" s="81"/>
      <c r="AB499" s="75"/>
      <c r="AC499" s="67"/>
      <c r="AD499" s="76"/>
      <c r="AE499" s="67"/>
      <c r="AF499" s="77"/>
      <c r="AG499" s="78"/>
      <c r="AH499" s="79"/>
      <c r="AI499" s="78"/>
      <c r="AJ499" s="80"/>
      <c r="AK499" s="78"/>
      <c r="AL499" s="81"/>
      <c r="AM499" s="81"/>
      <c r="AN499" s="81"/>
      <c r="AO499" s="76"/>
      <c r="AP499" s="76"/>
      <c r="AQ499" s="78"/>
      <c r="AR499" s="67"/>
      <c r="AS499" s="67"/>
      <c r="AT499" s="37"/>
      <c r="AU499" s="37"/>
      <c r="AV499" s="67"/>
      <c r="AW499" s="78"/>
      <c r="AX499" s="67"/>
      <c r="AY499" s="67"/>
      <c r="AZ499" s="67"/>
      <c r="BA499" s="67"/>
    </row>
    <row r="500" spans="16:53" ht="13.5">
      <c r="P500" s="66"/>
      <c r="Q500" s="65"/>
      <c r="R500" s="65"/>
      <c r="S500" s="65"/>
      <c r="T500" s="66"/>
      <c r="U500" s="66"/>
      <c r="V500" s="64"/>
      <c r="W500" s="64"/>
      <c r="X500" s="67"/>
      <c r="Y500" s="67"/>
      <c r="Z500" s="67"/>
      <c r="AA500" s="81"/>
      <c r="AB500" s="75"/>
      <c r="AC500" s="67"/>
      <c r="AD500" s="76"/>
      <c r="AE500" s="67"/>
      <c r="AF500" s="77"/>
      <c r="AG500" s="78"/>
      <c r="AH500" s="79"/>
      <c r="AI500" s="78"/>
      <c r="AJ500" s="80"/>
      <c r="AK500" s="78"/>
      <c r="AL500" s="81"/>
      <c r="AM500" s="81"/>
      <c r="AN500" s="81"/>
      <c r="AO500" s="76"/>
      <c r="AP500" s="76"/>
      <c r="AQ500" s="78"/>
      <c r="AR500" s="67"/>
      <c r="AS500" s="67"/>
      <c r="AT500" s="37"/>
      <c r="AU500" s="37"/>
      <c r="AV500" s="67"/>
      <c r="AW500" s="78"/>
      <c r="AX500" s="67"/>
      <c r="AY500" s="67"/>
      <c r="AZ500" s="67"/>
      <c r="BA500" s="67"/>
    </row>
    <row r="501" spans="16:53" ht="13.5">
      <c r="P501" s="66"/>
      <c r="Q501" s="65"/>
      <c r="R501" s="65"/>
      <c r="S501" s="65"/>
      <c r="T501" s="66"/>
      <c r="U501" s="66"/>
      <c r="V501" s="64"/>
      <c r="W501" s="64"/>
      <c r="X501" s="67"/>
      <c r="Y501" s="67"/>
      <c r="Z501" s="67"/>
      <c r="AA501" s="81"/>
      <c r="AB501" s="75"/>
      <c r="AC501" s="67"/>
      <c r="AD501" s="76"/>
      <c r="AE501" s="67"/>
      <c r="AF501" s="77"/>
      <c r="AG501" s="78"/>
      <c r="AH501" s="79"/>
      <c r="AI501" s="78"/>
      <c r="AJ501" s="80"/>
      <c r="AK501" s="78"/>
      <c r="AL501" s="81"/>
      <c r="AM501" s="81"/>
      <c r="AN501" s="81"/>
      <c r="AO501" s="76"/>
      <c r="AP501" s="76"/>
      <c r="AQ501" s="78"/>
      <c r="AR501" s="67"/>
      <c r="AS501" s="67"/>
      <c r="AT501" s="37"/>
      <c r="AU501" s="37"/>
      <c r="AV501" s="67"/>
      <c r="AW501" s="78"/>
      <c r="AX501" s="67"/>
      <c r="AY501" s="67"/>
      <c r="AZ501" s="67"/>
      <c r="BA501" s="67"/>
    </row>
    <row r="502" spans="16:53" ht="13.5">
      <c r="P502" s="66"/>
      <c r="Q502" s="65"/>
      <c r="R502" s="65"/>
      <c r="S502" s="65"/>
      <c r="T502" s="66"/>
      <c r="U502" s="66"/>
      <c r="V502" s="64"/>
      <c r="W502" s="64"/>
      <c r="X502" s="67"/>
      <c r="Y502" s="67"/>
      <c r="Z502" s="67"/>
      <c r="AA502" s="81"/>
      <c r="AB502" s="75"/>
      <c r="AC502" s="67"/>
      <c r="AD502" s="76"/>
      <c r="AE502" s="67"/>
      <c r="AF502" s="77"/>
      <c r="AG502" s="78"/>
      <c r="AH502" s="79"/>
      <c r="AI502" s="78"/>
      <c r="AJ502" s="80"/>
      <c r="AK502" s="78"/>
      <c r="AL502" s="81"/>
      <c r="AM502" s="81"/>
      <c r="AN502" s="81"/>
      <c r="AO502" s="76"/>
      <c r="AP502" s="76"/>
      <c r="AQ502" s="78"/>
      <c r="AR502" s="67"/>
      <c r="AS502" s="67"/>
      <c r="AT502" s="37"/>
      <c r="AU502" s="37"/>
      <c r="AV502" s="67"/>
      <c r="AW502" s="78"/>
      <c r="AX502" s="67"/>
      <c r="AY502" s="67"/>
      <c r="AZ502" s="67"/>
      <c r="BA502" s="67"/>
    </row>
    <row r="503" spans="16:53" ht="13.5">
      <c r="P503" s="66"/>
      <c r="Q503" s="65"/>
      <c r="R503" s="65"/>
      <c r="S503" s="65"/>
      <c r="T503" s="66"/>
      <c r="U503" s="66"/>
      <c r="V503" s="64"/>
      <c r="W503" s="64"/>
      <c r="X503" s="67"/>
      <c r="Y503" s="67"/>
      <c r="Z503" s="67"/>
      <c r="AA503" s="81"/>
      <c r="AB503" s="75"/>
      <c r="AC503" s="67"/>
      <c r="AD503" s="76"/>
      <c r="AE503" s="67"/>
      <c r="AF503" s="77"/>
      <c r="AG503" s="78"/>
      <c r="AH503" s="79"/>
      <c r="AI503" s="78"/>
      <c r="AJ503" s="80"/>
      <c r="AK503" s="78"/>
      <c r="AL503" s="81"/>
      <c r="AM503" s="81"/>
      <c r="AN503" s="81"/>
      <c r="AO503" s="76"/>
      <c r="AP503" s="76"/>
      <c r="AQ503" s="78"/>
      <c r="AR503" s="67"/>
      <c r="AS503" s="67"/>
      <c r="AT503" s="37"/>
      <c r="AU503" s="37"/>
      <c r="AV503" s="67"/>
      <c r="AW503" s="78"/>
      <c r="AX503" s="67"/>
      <c r="AY503" s="67"/>
      <c r="AZ503" s="67"/>
      <c r="BA503" s="67"/>
    </row>
    <row r="504" spans="16:53" ht="13.5">
      <c r="P504" s="66"/>
      <c r="Q504" s="65"/>
      <c r="R504" s="65"/>
      <c r="S504" s="65"/>
      <c r="T504" s="66"/>
      <c r="U504" s="66"/>
      <c r="V504" s="64"/>
      <c r="W504" s="64"/>
      <c r="X504" s="67"/>
      <c r="Y504" s="67"/>
      <c r="Z504" s="67"/>
      <c r="AA504" s="81"/>
      <c r="AB504" s="75"/>
      <c r="AC504" s="67"/>
      <c r="AD504" s="76"/>
      <c r="AE504" s="67"/>
      <c r="AF504" s="77"/>
      <c r="AG504" s="78"/>
      <c r="AH504" s="79"/>
      <c r="AI504" s="78"/>
      <c r="AJ504" s="80"/>
      <c r="AK504" s="78"/>
      <c r="AL504" s="81"/>
      <c r="AM504" s="81"/>
      <c r="AN504" s="81"/>
      <c r="AO504" s="76"/>
      <c r="AP504" s="76"/>
      <c r="AQ504" s="78"/>
      <c r="AR504" s="67"/>
      <c r="AS504" s="67"/>
      <c r="AT504" s="37"/>
      <c r="AU504" s="37"/>
      <c r="AV504" s="67"/>
      <c r="AW504" s="78"/>
      <c r="AX504" s="67"/>
      <c r="AY504" s="67"/>
      <c r="AZ504" s="67"/>
      <c r="BA504" s="67"/>
    </row>
    <row r="505" spans="16:53" ht="13.5">
      <c r="P505" s="66"/>
      <c r="Q505" s="65"/>
      <c r="R505" s="65"/>
      <c r="S505" s="65"/>
      <c r="T505" s="66"/>
      <c r="U505" s="66"/>
      <c r="V505" s="64"/>
      <c r="W505" s="64"/>
      <c r="X505" s="67"/>
      <c r="Y505" s="67"/>
      <c r="Z505" s="67"/>
      <c r="AA505" s="81"/>
      <c r="AB505" s="75"/>
      <c r="AC505" s="67"/>
      <c r="AD505" s="76"/>
      <c r="AE505" s="67"/>
      <c r="AF505" s="77"/>
      <c r="AG505" s="78"/>
      <c r="AH505" s="79"/>
      <c r="AI505" s="78"/>
      <c r="AJ505" s="80"/>
      <c r="AK505" s="78"/>
      <c r="AL505" s="81"/>
      <c r="AM505" s="81"/>
      <c r="AN505" s="81"/>
      <c r="AO505" s="76"/>
      <c r="AP505" s="76"/>
      <c r="AQ505" s="78"/>
      <c r="AR505" s="67"/>
      <c r="AS505" s="67"/>
      <c r="AT505" s="37"/>
      <c r="AU505" s="37"/>
      <c r="AV505" s="67"/>
      <c r="AW505" s="78"/>
      <c r="AX505" s="67"/>
      <c r="AY505" s="67"/>
      <c r="AZ505" s="67"/>
      <c r="BA505" s="67"/>
    </row>
    <row r="506" spans="16:53" ht="13.5">
      <c r="P506" s="66"/>
      <c r="Q506" s="65"/>
      <c r="R506" s="65"/>
      <c r="S506" s="65"/>
      <c r="T506" s="66"/>
      <c r="U506" s="66"/>
      <c r="V506" s="64"/>
      <c r="W506" s="64"/>
      <c r="X506" s="67"/>
      <c r="Y506" s="67"/>
      <c r="Z506" s="67"/>
      <c r="AA506" s="81"/>
      <c r="AB506" s="75"/>
      <c r="AC506" s="67"/>
      <c r="AD506" s="76"/>
      <c r="AE506" s="67"/>
      <c r="AF506" s="77"/>
      <c r="AG506" s="78"/>
      <c r="AH506" s="79"/>
      <c r="AI506" s="78"/>
      <c r="AJ506" s="80"/>
      <c r="AK506" s="78"/>
      <c r="AL506" s="81"/>
      <c r="AM506" s="81"/>
      <c r="AN506" s="81"/>
      <c r="AO506" s="76"/>
      <c r="AP506" s="76"/>
      <c r="AQ506" s="78"/>
      <c r="AR506" s="67"/>
      <c r="AS506" s="67"/>
      <c r="AT506" s="37"/>
      <c r="AU506" s="37"/>
      <c r="AV506" s="67"/>
      <c r="AW506" s="78"/>
      <c r="AX506" s="67"/>
      <c r="AY506" s="67"/>
      <c r="AZ506" s="67"/>
      <c r="BA506" s="67"/>
    </row>
    <row r="507" spans="16:53" ht="13.5">
      <c r="P507" s="66"/>
      <c r="Q507" s="65"/>
      <c r="R507" s="65"/>
      <c r="S507" s="65"/>
      <c r="T507" s="66"/>
      <c r="U507" s="66"/>
      <c r="V507" s="64"/>
      <c r="W507" s="64"/>
      <c r="X507" s="67"/>
      <c r="Y507" s="67"/>
      <c r="Z507" s="67"/>
      <c r="AA507" s="81"/>
      <c r="AB507" s="75"/>
      <c r="AC507" s="67"/>
      <c r="AD507" s="76"/>
      <c r="AE507" s="67"/>
      <c r="AF507" s="77"/>
      <c r="AG507" s="78"/>
      <c r="AH507" s="79"/>
      <c r="AI507" s="78"/>
      <c r="AJ507" s="80"/>
      <c r="AK507" s="78"/>
      <c r="AL507" s="81"/>
      <c r="AM507" s="81"/>
      <c r="AN507" s="81"/>
      <c r="AO507" s="76"/>
      <c r="AP507" s="76"/>
      <c r="AQ507" s="78"/>
      <c r="AR507" s="67"/>
      <c r="AS507" s="67"/>
      <c r="AT507" s="37"/>
      <c r="AU507" s="37"/>
      <c r="AV507" s="67"/>
      <c r="AW507" s="78"/>
      <c r="AX507" s="67"/>
      <c r="AY507" s="67"/>
      <c r="AZ507" s="67"/>
      <c r="BA507" s="67"/>
    </row>
    <row r="508" spans="16:53" ht="13.5">
      <c r="P508" s="66"/>
      <c r="Q508" s="65"/>
      <c r="R508" s="65"/>
      <c r="S508" s="65"/>
      <c r="T508" s="66"/>
      <c r="U508" s="66"/>
      <c r="V508" s="64"/>
      <c r="W508" s="64"/>
      <c r="X508" s="67"/>
      <c r="Y508" s="67"/>
      <c r="Z508" s="67"/>
      <c r="AA508" s="81"/>
      <c r="AB508" s="75"/>
      <c r="AC508" s="67"/>
      <c r="AD508" s="76"/>
      <c r="AE508" s="67"/>
      <c r="AF508" s="77"/>
      <c r="AG508" s="78"/>
      <c r="AH508" s="79"/>
      <c r="AI508" s="78"/>
      <c r="AJ508" s="80"/>
      <c r="AK508" s="78"/>
      <c r="AL508" s="81"/>
      <c r="AM508" s="81"/>
      <c r="AN508" s="81"/>
      <c r="AO508" s="76"/>
      <c r="AP508" s="76"/>
      <c r="AQ508" s="78"/>
      <c r="AR508" s="67"/>
      <c r="AS508" s="67"/>
      <c r="AT508" s="37"/>
      <c r="AU508" s="37"/>
      <c r="AV508" s="67"/>
      <c r="AW508" s="78"/>
      <c r="AX508" s="67"/>
      <c r="AY508" s="67"/>
      <c r="AZ508" s="67"/>
      <c r="BA508" s="67"/>
    </row>
    <row r="509" spans="16:53" ht="13.5">
      <c r="P509" s="82"/>
      <c r="Q509" s="83"/>
      <c r="R509" s="83"/>
      <c r="S509" s="83"/>
      <c r="T509" s="83"/>
      <c r="U509" s="83"/>
      <c r="V509" s="83"/>
      <c r="W509" s="83"/>
      <c r="X509" s="13"/>
      <c r="Y509" s="13"/>
      <c r="Z509" s="13"/>
      <c r="AA509" s="13"/>
      <c r="AB509" s="83"/>
      <c r="AC509" s="13"/>
      <c r="AD509" s="13"/>
      <c r="AE509" s="13"/>
      <c r="AF509" s="13"/>
      <c r="AG509" s="13"/>
      <c r="AH509" s="84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</row>
    <row r="510" spans="16:53" ht="13.5">
      <c r="P510" s="82"/>
      <c r="Q510" s="83"/>
      <c r="R510" s="83"/>
      <c r="S510" s="83"/>
      <c r="T510" s="83"/>
      <c r="U510" s="83"/>
      <c r="V510" s="83"/>
      <c r="W510" s="83"/>
      <c r="X510" s="13"/>
      <c r="Y510" s="13"/>
      <c r="Z510" s="13"/>
      <c r="AA510" s="13"/>
      <c r="AB510" s="83"/>
      <c r="AC510" s="13"/>
      <c r="AD510" s="13"/>
      <c r="AE510" s="13"/>
      <c r="AF510" s="13"/>
      <c r="AG510" s="13"/>
      <c r="AH510" s="84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</row>
    <row r="511" spans="16:53" ht="13.5">
      <c r="P511" s="82"/>
      <c r="Q511" s="83"/>
      <c r="R511" s="83"/>
      <c r="S511" s="83"/>
      <c r="T511" s="83"/>
      <c r="U511" s="83"/>
      <c r="V511" s="83"/>
      <c r="W511" s="83"/>
      <c r="X511" s="13"/>
      <c r="Y511" s="13"/>
      <c r="Z511" s="13"/>
      <c r="AA511" s="13"/>
      <c r="AB511" s="83"/>
      <c r="AC511" s="13"/>
      <c r="AD511" s="13"/>
      <c r="AE511" s="13"/>
      <c r="AF511" s="13"/>
      <c r="AG511" s="13"/>
      <c r="AH511" s="84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</row>
    <row r="512" spans="16:53" ht="13.5">
      <c r="P512" s="82"/>
      <c r="Q512" s="83"/>
      <c r="R512" s="83"/>
      <c r="S512" s="83"/>
      <c r="T512" s="83"/>
      <c r="U512" s="83"/>
      <c r="V512" s="83"/>
      <c r="W512" s="83"/>
      <c r="X512" s="13"/>
      <c r="Y512" s="13"/>
      <c r="Z512" s="13"/>
      <c r="AA512" s="13"/>
      <c r="AB512" s="83"/>
      <c r="AC512" s="13"/>
      <c r="AD512" s="13"/>
      <c r="AE512" s="13"/>
      <c r="AF512" s="13"/>
      <c r="AG512" s="13"/>
      <c r="AH512" s="84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</row>
    <row r="513" spans="16:53" ht="13.5">
      <c r="P513" s="82"/>
      <c r="Q513" s="83"/>
      <c r="R513" s="83"/>
      <c r="S513" s="83"/>
      <c r="T513" s="83"/>
      <c r="U513" s="83"/>
      <c r="V513" s="83"/>
      <c r="W513" s="83"/>
      <c r="X513" s="13"/>
      <c r="Y513" s="13"/>
      <c r="Z513" s="13"/>
      <c r="AA513" s="13"/>
      <c r="AB513" s="83"/>
      <c r="AC513" s="13"/>
      <c r="AD513" s="13"/>
      <c r="AE513" s="13"/>
      <c r="AF513" s="13"/>
      <c r="AG513" s="13"/>
      <c r="AH513" s="84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</row>
    <row r="514" spans="16:53" ht="13.5">
      <c r="P514" s="82"/>
      <c r="Q514" s="83"/>
      <c r="R514" s="83"/>
      <c r="S514" s="83"/>
      <c r="T514" s="83"/>
      <c r="U514" s="83"/>
      <c r="V514" s="83"/>
      <c r="W514" s="83"/>
      <c r="X514" s="13"/>
      <c r="Y514" s="13"/>
      <c r="Z514" s="13"/>
      <c r="AA514" s="13"/>
      <c r="AB514" s="83"/>
      <c r="AC514" s="13"/>
      <c r="AD514" s="13"/>
      <c r="AE514" s="13"/>
      <c r="AF514" s="13"/>
      <c r="AG514" s="13"/>
      <c r="AH514" s="84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</row>
    <row r="515" spans="16:53" ht="13.5">
      <c r="P515" s="82"/>
      <c r="Q515" s="83"/>
      <c r="R515" s="83"/>
      <c r="S515" s="83"/>
      <c r="T515" s="83"/>
      <c r="U515" s="83"/>
      <c r="V515" s="83"/>
      <c r="W515" s="83"/>
      <c r="X515" s="13"/>
      <c r="Y515" s="13"/>
      <c r="Z515" s="13"/>
      <c r="AA515" s="13"/>
      <c r="AB515" s="83"/>
      <c r="AC515" s="13"/>
      <c r="AD515" s="13"/>
      <c r="AE515" s="13"/>
      <c r="AF515" s="13"/>
      <c r="AG515" s="13"/>
      <c r="AH515" s="84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</row>
    <row r="516" spans="16:53" ht="13.5">
      <c r="P516" s="82"/>
      <c r="Q516" s="83"/>
      <c r="R516" s="83"/>
      <c r="S516" s="83"/>
      <c r="T516" s="83"/>
      <c r="U516" s="83"/>
      <c r="V516" s="83"/>
      <c r="W516" s="83"/>
      <c r="X516" s="13"/>
      <c r="Y516" s="13"/>
      <c r="Z516" s="13"/>
      <c r="AA516" s="13"/>
      <c r="AB516" s="83"/>
      <c r="AC516" s="13"/>
      <c r="AD516" s="13"/>
      <c r="AE516" s="13"/>
      <c r="AF516" s="13"/>
      <c r="AG516" s="13"/>
      <c r="AH516" s="84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</row>
    <row r="517" spans="16:53" ht="13.5">
      <c r="P517" s="82"/>
      <c r="Q517" s="83"/>
      <c r="R517" s="83"/>
      <c r="S517" s="83"/>
      <c r="T517" s="83"/>
      <c r="U517" s="83"/>
      <c r="V517" s="83"/>
      <c r="W517" s="83"/>
      <c r="X517" s="13"/>
      <c r="Y517" s="13"/>
      <c r="Z517" s="13"/>
      <c r="AA517" s="13"/>
      <c r="AB517" s="83"/>
      <c r="AC517" s="13"/>
      <c r="AD517" s="13"/>
      <c r="AE517" s="13"/>
      <c r="AF517" s="13"/>
      <c r="AG517" s="13"/>
      <c r="AH517" s="84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</row>
    <row r="518" spans="16:53" ht="13.5">
      <c r="P518" s="82"/>
      <c r="Q518" s="83"/>
      <c r="R518" s="83"/>
      <c r="S518" s="83"/>
      <c r="T518" s="83"/>
      <c r="U518" s="83"/>
      <c r="V518" s="83"/>
      <c r="W518" s="83"/>
      <c r="X518" s="13"/>
      <c r="Y518" s="13"/>
      <c r="Z518" s="13"/>
      <c r="AA518" s="13"/>
      <c r="AB518" s="83"/>
      <c r="AC518" s="13"/>
      <c r="AD518" s="13"/>
      <c r="AE518" s="13"/>
      <c r="AF518" s="13"/>
      <c r="AG518" s="13"/>
      <c r="AH518" s="84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</row>
    <row r="519" spans="16:53" ht="13.5">
      <c r="P519" s="82"/>
      <c r="Q519" s="83"/>
      <c r="R519" s="83"/>
      <c r="S519" s="83"/>
      <c r="T519" s="83"/>
      <c r="U519" s="83"/>
      <c r="V519" s="83"/>
      <c r="W519" s="83"/>
      <c r="X519" s="13"/>
      <c r="Y519" s="13"/>
      <c r="Z519" s="13"/>
      <c r="AA519" s="13"/>
      <c r="AB519" s="83"/>
      <c r="AC519" s="13"/>
      <c r="AD519" s="13"/>
      <c r="AE519" s="13"/>
      <c r="AF519" s="13"/>
      <c r="AG519" s="13"/>
      <c r="AH519" s="84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</row>
    <row r="520" spans="16:53" ht="13.5">
      <c r="P520" s="82"/>
      <c r="Q520" s="83"/>
      <c r="R520" s="83"/>
      <c r="S520" s="83"/>
      <c r="T520" s="83"/>
      <c r="U520" s="83"/>
      <c r="V520" s="83"/>
      <c r="W520" s="83"/>
      <c r="X520" s="13"/>
      <c r="Y520" s="13"/>
      <c r="Z520" s="13"/>
      <c r="AA520" s="13"/>
      <c r="AB520" s="83"/>
      <c r="AC520" s="13"/>
      <c r="AD520" s="13"/>
      <c r="AE520" s="13"/>
      <c r="AF520" s="13"/>
      <c r="AG520" s="13"/>
      <c r="AH520" s="84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</row>
    <row r="521" spans="16:53" ht="13.5">
      <c r="P521" s="82"/>
      <c r="Q521" s="83"/>
      <c r="R521" s="83"/>
      <c r="S521" s="83"/>
      <c r="T521" s="83"/>
      <c r="U521" s="83"/>
      <c r="V521" s="83"/>
      <c r="W521" s="83"/>
      <c r="X521" s="13"/>
      <c r="Y521" s="13"/>
      <c r="Z521" s="13"/>
      <c r="AA521" s="13"/>
      <c r="AB521" s="83"/>
      <c r="AC521" s="13"/>
      <c r="AD521" s="13"/>
      <c r="AE521" s="13"/>
      <c r="AF521" s="13"/>
      <c r="AG521" s="13"/>
      <c r="AH521" s="84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</row>
    <row r="522" spans="16:53" ht="13.5">
      <c r="P522" s="82"/>
      <c r="Q522" s="83"/>
      <c r="R522" s="83"/>
      <c r="S522" s="83"/>
      <c r="T522" s="83"/>
      <c r="U522" s="83"/>
      <c r="V522" s="83"/>
      <c r="W522" s="83"/>
      <c r="X522" s="13"/>
      <c r="Y522" s="13"/>
      <c r="Z522" s="13"/>
      <c r="AA522" s="13"/>
      <c r="AB522" s="83"/>
      <c r="AC522" s="13"/>
      <c r="AD522" s="13"/>
      <c r="AE522" s="13"/>
      <c r="AF522" s="13"/>
      <c r="AG522" s="13"/>
      <c r="AH522" s="84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</row>
    <row r="523" spans="16:53" ht="13.5">
      <c r="P523" s="82"/>
      <c r="Q523" s="83"/>
      <c r="R523" s="83"/>
      <c r="S523" s="83"/>
      <c r="T523" s="83"/>
      <c r="U523" s="83"/>
      <c r="V523" s="83"/>
      <c r="W523" s="83"/>
      <c r="X523" s="13"/>
      <c r="Y523" s="13"/>
      <c r="Z523" s="13"/>
      <c r="AA523" s="13"/>
      <c r="AB523" s="83"/>
      <c r="AC523" s="13"/>
      <c r="AD523" s="13"/>
      <c r="AE523" s="13"/>
      <c r="AF523" s="13"/>
      <c r="AG523" s="13"/>
      <c r="AH523" s="84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</row>
    <row r="524" spans="16:53" ht="13.5">
      <c r="P524" s="82"/>
      <c r="Q524" s="83"/>
      <c r="R524" s="83"/>
      <c r="S524" s="83"/>
      <c r="T524" s="83"/>
      <c r="U524" s="83"/>
      <c r="V524" s="83"/>
      <c r="W524" s="83"/>
      <c r="X524" s="13"/>
      <c r="Y524" s="13"/>
      <c r="Z524" s="13"/>
      <c r="AA524" s="13"/>
      <c r="AB524" s="83"/>
      <c r="AC524" s="13"/>
      <c r="AD524" s="13"/>
      <c r="AE524" s="13"/>
      <c r="AF524" s="13"/>
      <c r="AG524" s="13"/>
      <c r="AH524" s="84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</row>
    <row r="525" spans="16:53" ht="13.5">
      <c r="P525" s="82"/>
      <c r="Q525" s="83"/>
      <c r="R525" s="83"/>
      <c r="S525" s="83"/>
      <c r="T525" s="83"/>
      <c r="U525" s="83"/>
      <c r="V525" s="83"/>
      <c r="W525" s="83"/>
      <c r="X525" s="13"/>
      <c r="Y525" s="13"/>
      <c r="Z525" s="13"/>
      <c r="AA525" s="13"/>
      <c r="AB525" s="83"/>
      <c r="AC525" s="13"/>
      <c r="AD525" s="13"/>
      <c r="AE525" s="13"/>
      <c r="AF525" s="13"/>
      <c r="AG525" s="13"/>
      <c r="AH525" s="84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</row>
    <row r="526" spans="16:53" ht="13.5">
      <c r="P526" s="82"/>
      <c r="Q526" s="83"/>
      <c r="R526" s="83"/>
      <c r="S526" s="83"/>
      <c r="T526" s="83"/>
      <c r="U526" s="83"/>
      <c r="V526" s="83"/>
      <c r="W526" s="83"/>
      <c r="X526" s="13"/>
      <c r="Y526" s="13"/>
      <c r="Z526" s="13"/>
      <c r="AA526" s="13"/>
      <c r="AB526" s="83"/>
      <c r="AC526" s="13"/>
      <c r="AD526" s="13"/>
      <c r="AE526" s="13"/>
      <c r="AF526" s="13"/>
      <c r="AG526" s="13"/>
      <c r="AH526" s="84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</row>
    <row r="527" spans="16:53" ht="13.5">
      <c r="P527" s="82"/>
      <c r="Q527" s="83"/>
      <c r="R527" s="83"/>
      <c r="S527" s="83"/>
      <c r="T527" s="83"/>
      <c r="U527" s="83"/>
      <c r="V527" s="83"/>
      <c r="W527" s="83"/>
      <c r="X527" s="13"/>
      <c r="Y527" s="13"/>
      <c r="Z527" s="13"/>
      <c r="AA527" s="13"/>
      <c r="AB527" s="83"/>
      <c r="AC527" s="13"/>
      <c r="AD527" s="13"/>
      <c r="AE527" s="13"/>
      <c r="AF527" s="13"/>
      <c r="AG527" s="13"/>
      <c r="AH527" s="84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</row>
    <row r="528" spans="16:53" ht="13.5">
      <c r="P528" s="82"/>
      <c r="Q528" s="83"/>
      <c r="R528" s="83"/>
      <c r="S528" s="83"/>
      <c r="T528" s="83"/>
      <c r="U528" s="83"/>
      <c r="V528" s="83"/>
      <c r="W528" s="83"/>
      <c r="X528" s="13"/>
      <c r="Y528" s="13"/>
      <c r="Z528" s="13"/>
      <c r="AA528" s="13"/>
      <c r="AB528" s="83"/>
      <c r="AC528" s="13"/>
      <c r="AD528" s="13"/>
      <c r="AE528" s="13"/>
      <c r="AF528" s="13"/>
      <c r="AG528" s="13"/>
      <c r="AH528" s="84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</row>
    <row r="529" spans="16:53" ht="13.5">
      <c r="P529" s="82"/>
      <c r="Q529" s="83"/>
      <c r="R529" s="83"/>
      <c r="S529" s="83"/>
      <c r="T529" s="83"/>
      <c r="U529" s="83"/>
      <c r="V529" s="83"/>
      <c r="W529" s="83"/>
      <c r="X529" s="13"/>
      <c r="Y529" s="13"/>
      <c r="Z529" s="13"/>
      <c r="AA529" s="13"/>
      <c r="AB529" s="83"/>
      <c r="AC529" s="13"/>
      <c r="AD529" s="13"/>
      <c r="AE529" s="13"/>
      <c r="AF529" s="13"/>
      <c r="AG529" s="13"/>
      <c r="AH529" s="84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</row>
    <row r="530" spans="16:53" ht="13.5">
      <c r="P530" s="82"/>
      <c r="Q530" s="83"/>
      <c r="R530" s="83"/>
      <c r="S530" s="83"/>
      <c r="T530" s="83"/>
      <c r="U530" s="83"/>
      <c r="V530" s="83"/>
      <c r="W530" s="83"/>
      <c r="X530" s="13"/>
      <c r="Y530" s="13"/>
      <c r="Z530" s="13"/>
      <c r="AA530" s="13"/>
      <c r="AB530" s="83"/>
      <c r="AC530" s="13"/>
      <c r="AD530" s="13"/>
      <c r="AE530" s="13"/>
      <c r="AF530" s="13"/>
      <c r="AG530" s="13"/>
      <c r="AH530" s="84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</row>
    <row r="531" spans="16:53" ht="13.5">
      <c r="P531" s="82"/>
      <c r="Q531" s="83"/>
      <c r="R531" s="83"/>
      <c r="S531" s="83"/>
      <c r="T531" s="83"/>
      <c r="U531" s="83"/>
      <c r="V531" s="83"/>
      <c r="W531" s="83"/>
      <c r="X531" s="13"/>
      <c r="Y531" s="13"/>
      <c r="Z531" s="13"/>
      <c r="AA531" s="13"/>
      <c r="AB531" s="83"/>
      <c r="AC531" s="13"/>
      <c r="AD531" s="13"/>
      <c r="AE531" s="13"/>
      <c r="AF531" s="13"/>
      <c r="AG531" s="13"/>
      <c r="AH531" s="84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YAGINUMA</cp:lastModifiedBy>
  <dcterms:created xsi:type="dcterms:W3CDTF">2005-05-10T06:35:38Z</dcterms:created>
  <dcterms:modified xsi:type="dcterms:W3CDTF">2005-05-26T06:24:06Z</dcterms:modified>
  <cp:category/>
  <cp:version/>
  <cp:contentType/>
  <cp:contentStatus/>
</cp:coreProperties>
</file>