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20085" windowHeight="12015" activeTab="0"/>
  </bookViews>
  <sheets>
    <sheet name="別表３－１" sheetId="1" r:id="rId1"/>
    <sheet name="別表３－２" sheetId="2" r:id="rId2"/>
    <sheet name="別表３－３" sheetId="3" r:id="rId3"/>
    <sheet name="別表３－４－１　行政不服審査法による不服申立て" sheetId="4" r:id="rId4"/>
    <sheet name="別表３－４－１－(1)異議申立て" sheetId="5" r:id="rId5"/>
    <sheet name="別表３－４－１－(2)審査請求" sheetId="6" r:id="rId6"/>
    <sheet name="別表３－４－１－(3)再審査請求" sheetId="7" r:id="rId7"/>
    <sheet name="別表３－４－２　行政不服審査法によらない不服申立て" sheetId="8" r:id="rId8"/>
    <sheet name="別表３－４－３　合計(１＋２)" sheetId="9" r:id="rId9"/>
  </sheets>
  <definedNames>
    <definedName name="_xlnm.Print_Titles" localSheetId="3">'別表３－４－１　行政不服審査法による不服申立て'!$A:$O,'別表３－４－１　行政不服審査法による不服申立て'!$1:$7</definedName>
    <definedName name="_xlnm.Print_Titles" localSheetId="4">'別表３－４－１－(1)異議申立て'!$A:$O,'別表３－４－１－(1)異議申立て'!$1:$7</definedName>
    <definedName name="_xlnm.Print_Titles" localSheetId="5">'別表３－４－１－(2)審査請求'!$A:$O,'別表３－４－１－(2)審査請求'!$1:$7</definedName>
    <definedName name="_xlnm.Print_Titles" localSheetId="6">'別表３－４－１－(3)再審査請求'!$A:$O,'別表３－４－１－(3)再審査請求'!$1:$7</definedName>
    <definedName name="_xlnm.Print_Titles" localSheetId="7">'別表３－４－２　行政不服審査法によらない不服申立て'!$A:$O,'別表３－４－２　行政不服審査法によらない不服申立て'!$1:$7</definedName>
    <definedName name="_xlnm.Print_Titles" localSheetId="8">'別表３－４－３　合計(１＋２)'!$A:$O,'別表３－４－３　合計(１＋２)'!$1:$7</definedName>
  </definedNames>
  <calcPr fullCalcOnLoad="1"/>
</workbook>
</file>

<file path=xl/sharedStrings.xml><?xml version="1.0" encoding="utf-8"?>
<sst xmlns="http://schemas.openxmlformats.org/spreadsheetml/2006/main" count="370" uniqueCount="83">
  <si>
    <t>【別表３－１】</t>
  </si>
  <si>
    <t>政令指定都市に対する不服申立ての状況（平成20年度）</t>
  </si>
  <si>
    <t>区　　分</t>
  </si>
  <si>
    <t>前年度繰入</t>
  </si>
  <si>
    <t>不服申立て</t>
  </si>
  <si>
    <t>処　　　理</t>
  </si>
  <si>
    <t>取　下　げ</t>
  </si>
  <si>
    <t>次年度繰越</t>
  </si>
  <si>
    <t>件</t>
  </si>
  <si>
    <t>％</t>
  </si>
  <si>
    <t>総　件　数</t>
  </si>
  <si>
    <t>―</t>
  </si>
  <si>
    <t>１　行政不服審査法に基づくもの</t>
  </si>
  <si>
    <t>①　異議申立て</t>
  </si>
  <si>
    <t>・情報公開条例</t>
  </si>
  <si>
    <t>・地方税関係</t>
  </si>
  <si>
    <t>・個人情報保護条例</t>
  </si>
  <si>
    <t>・その他</t>
  </si>
  <si>
    <t>②　審査請求</t>
  </si>
  <si>
    <t>・土地区画整理法</t>
  </si>
  <si>
    <t>・児童福祉法</t>
  </si>
  <si>
    <t>③　再審査請求</t>
  </si>
  <si>
    <t>２　行政不服審査法に基づかないもの</t>
  </si>
  <si>
    <t>【別表３－２】</t>
  </si>
  <si>
    <t>政令指定都市における不服申立ての処理内容（平成20年度）</t>
  </si>
  <si>
    <t>区　　　分</t>
  </si>
  <si>
    <t>前年度繰入</t>
  </si>
  <si>
    <t>不服申立て</t>
  </si>
  <si>
    <t xml:space="preserve"> 処　　　　理</t>
  </si>
  <si>
    <t>取下げ</t>
  </si>
  <si>
    <t>容　　認</t>
  </si>
  <si>
    <t>棄　　却</t>
  </si>
  <si>
    <t>却　　下</t>
  </si>
  <si>
    <t>そ の 他</t>
  </si>
  <si>
    <t>１年以上</t>
  </si>
  <si>
    <t>(件)</t>
  </si>
  <si>
    <t>(％)</t>
  </si>
  <si>
    <t>総　　件　　数</t>
  </si>
  <si>
    <t>【別表３－３】</t>
  </si>
  <si>
    <t>政令指定都市における不服申立ての処理期間（平成20年度）</t>
  </si>
  <si>
    <t>３か月以内</t>
  </si>
  <si>
    <t>３か月～６か月以内</t>
  </si>
  <si>
    <t>６か月～１年以内</t>
  </si>
  <si>
    <t>１年超</t>
  </si>
  <si>
    <t>・地方税関係</t>
  </si>
  <si>
    <t>【別表３－４】</t>
  </si>
  <si>
    <t>機関別集計表（平成20年度）－政令指定都市－</t>
  </si>
  <si>
    <t>１　行政不服審査法による不服申立て</t>
  </si>
  <si>
    <t>（単位：件）</t>
  </si>
  <si>
    <t>機 関 名</t>
  </si>
  <si>
    <t>前年度繰入</t>
  </si>
  <si>
    <t>処　　　　理</t>
  </si>
  <si>
    <t>処　理　期　間　</t>
  </si>
  <si>
    <t>容　認</t>
  </si>
  <si>
    <t>棄　却</t>
  </si>
  <si>
    <t>却　下</t>
  </si>
  <si>
    <t>その他</t>
  </si>
  <si>
    <t>３か月以内</t>
  </si>
  <si>
    <t>３か月～
６か月以内</t>
  </si>
  <si>
    <t>６か月～
１年以内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</si>
  <si>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</si>
  <si>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</si>
  <si>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</si>
  <si>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</si>
  <si>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</si>
  <si>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</si>
  <si>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</si>
  <si>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</si>
  <si>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</si>
  <si>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</si>
  <si>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</si>
  <si>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</si>
  <si>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</si>
  <si>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</si>
  <si>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</si>
  <si>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</si>
  <si>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</si>
  <si>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合　　計</t>
  </si>
  <si>
    <t>(1)　異議申立て</t>
  </si>
  <si>
    <t>(2)　審査請求</t>
  </si>
  <si>
    <t>(3)　再審査請求</t>
  </si>
  <si>
    <t>２　行政不服審査法によらない不服申立て</t>
  </si>
  <si>
    <t>３　合計（１＋２）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</si>
</sst>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  <numFmt numFmtId="179" formatCode="#,##0_ "/>
    <numFmt numFmtId="180" formatCode="#,##0.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2" fillId="0" borderId="0" xfId="61">
      <alignment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6" fillId="0" borderId="12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176" fontId="6" fillId="0" borderId="13" xfId="61" applyNumberFormat="1" applyFont="1" applyBorder="1" applyAlignment="1">
      <alignment horizontal="right" vertical="center"/>
      <protection/>
    </xf>
    <xf numFmtId="176" fontId="6" fillId="0" borderId="12" xfId="61" applyNumberFormat="1" applyFont="1" applyBorder="1" applyAlignment="1">
      <alignment horizontal="center" vertical="center"/>
      <protection/>
    </xf>
    <xf numFmtId="176" fontId="6" fillId="0" borderId="12" xfId="61" applyNumberFormat="1" applyFont="1" applyBorder="1" applyAlignment="1">
      <alignment horizontal="right"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176" fontId="6" fillId="0" borderId="13" xfId="61" applyNumberFormat="1" applyFont="1" applyBorder="1" applyAlignment="1">
      <alignment horizontal="center"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176" fontId="6" fillId="0" borderId="18" xfId="61" applyNumberFormat="1" applyFont="1" applyBorder="1" applyAlignment="1">
      <alignment horizontal="right" vertical="center"/>
      <protection/>
    </xf>
    <xf numFmtId="177" fontId="6" fillId="0" borderId="19" xfId="61" applyNumberFormat="1" applyFont="1" applyBorder="1" applyAlignment="1">
      <alignment horizontal="right" vertical="center"/>
      <protection/>
    </xf>
    <xf numFmtId="176" fontId="6" fillId="0" borderId="19" xfId="61" applyNumberFormat="1" applyFont="1" applyBorder="1" applyAlignment="1">
      <alignment horizontal="right" vertical="center"/>
      <protection/>
    </xf>
    <xf numFmtId="178" fontId="6" fillId="0" borderId="19" xfId="61" applyNumberFormat="1" applyFont="1" applyBorder="1" applyAlignment="1">
      <alignment horizontal="right" vertical="center"/>
      <protection/>
    </xf>
    <xf numFmtId="0" fontId="6" fillId="0" borderId="20" xfId="61" applyFont="1" applyBorder="1" applyAlignment="1">
      <alignment vertical="center"/>
      <protection/>
    </xf>
    <xf numFmtId="176" fontId="6" fillId="0" borderId="21" xfId="61" applyNumberFormat="1" applyFont="1" applyBorder="1" applyAlignment="1">
      <alignment horizontal="right" vertical="center"/>
      <protection/>
    </xf>
    <xf numFmtId="177" fontId="6" fillId="0" borderId="22" xfId="61" applyNumberFormat="1" applyFont="1" applyBorder="1" applyAlignment="1">
      <alignment horizontal="right" vertical="center"/>
      <protection/>
    </xf>
    <xf numFmtId="176" fontId="6" fillId="0" borderId="22" xfId="61" applyNumberFormat="1" applyFont="1" applyBorder="1" applyAlignment="1">
      <alignment horizontal="right" vertical="center"/>
      <protection/>
    </xf>
    <xf numFmtId="177" fontId="6" fillId="0" borderId="21" xfId="61" applyNumberFormat="1" applyFont="1" applyBorder="1" applyAlignment="1">
      <alignment horizontal="right"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 wrapText="1"/>
      <protection/>
    </xf>
    <xf numFmtId="0" fontId="6" fillId="0" borderId="24" xfId="61" applyFont="1" applyBorder="1" applyAlignment="1">
      <alignment vertical="center"/>
      <protection/>
    </xf>
    <xf numFmtId="176" fontId="6" fillId="0" borderId="25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vertical="center"/>
      <protection/>
    </xf>
    <xf numFmtId="176" fontId="6" fillId="0" borderId="28" xfId="61" applyNumberFormat="1" applyFont="1" applyBorder="1" applyAlignment="1">
      <alignment horizontal="right" vertical="center"/>
      <protection/>
    </xf>
    <xf numFmtId="177" fontId="6" fillId="0" borderId="12" xfId="61" applyNumberFormat="1" applyFont="1" applyBorder="1" applyAlignment="1">
      <alignment horizontal="right" vertical="center"/>
      <protection/>
    </xf>
    <xf numFmtId="176" fontId="6" fillId="0" borderId="16" xfId="61" applyNumberFormat="1" applyFont="1" applyBorder="1" applyAlignment="1">
      <alignment horizontal="right" vertical="center"/>
      <protection/>
    </xf>
    <xf numFmtId="178" fontId="6" fillId="0" borderId="12" xfId="61" applyNumberFormat="1" applyFont="1" applyBorder="1" applyAlignment="1">
      <alignment horizontal="right" vertical="center"/>
      <protection/>
    </xf>
    <xf numFmtId="0" fontId="6" fillId="0" borderId="29" xfId="61" applyFont="1" applyBorder="1" applyAlignment="1">
      <alignment vertical="center"/>
      <protection/>
    </xf>
    <xf numFmtId="0" fontId="6" fillId="0" borderId="30" xfId="61" applyFont="1" applyBorder="1" applyAlignment="1">
      <alignment vertical="center"/>
      <protection/>
    </xf>
    <xf numFmtId="0" fontId="6" fillId="0" borderId="31" xfId="61" applyFont="1" applyBorder="1" applyAlignment="1">
      <alignment vertical="center"/>
      <protection/>
    </xf>
    <xf numFmtId="0" fontId="6" fillId="0" borderId="32" xfId="61" applyFont="1" applyBorder="1" applyAlignment="1">
      <alignment vertical="center"/>
      <protection/>
    </xf>
    <xf numFmtId="177" fontId="6" fillId="0" borderId="33" xfId="61" applyNumberFormat="1" applyFont="1" applyBorder="1" applyAlignment="1">
      <alignment vertical="center"/>
      <protection/>
    </xf>
    <xf numFmtId="176" fontId="6" fillId="0" borderId="33" xfId="61" applyNumberFormat="1" applyFont="1" applyBorder="1" applyAlignment="1">
      <alignment vertical="center"/>
      <protection/>
    </xf>
    <xf numFmtId="177" fontId="6" fillId="0" borderId="25" xfId="61" applyNumberFormat="1" applyFont="1" applyBorder="1" applyAlignment="1">
      <alignment vertical="center"/>
      <protection/>
    </xf>
    <xf numFmtId="176" fontId="6" fillId="0" borderId="33" xfId="61" applyNumberFormat="1" applyFont="1" applyBorder="1" applyAlignment="1" applyProtection="1">
      <alignment horizontal="right" vertical="center"/>
      <protection locked="0"/>
    </xf>
    <xf numFmtId="0" fontId="6" fillId="0" borderId="34" xfId="61" applyFont="1" applyBorder="1" applyAlignment="1">
      <alignment vertical="center"/>
      <protection/>
    </xf>
    <xf numFmtId="176" fontId="6" fillId="0" borderId="35" xfId="61" applyNumberFormat="1" applyFont="1" applyBorder="1" applyAlignment="1">
      <alignment horizontal="right" vertical="center"/>
      <protection/>
    </xf>
    <xf numFmtId="178" fontId="6" fillId="0" borderId="35" xfId="61" applyNumberFormat="1" applyFont="1" applyBorder="1" applyAlignment="1">
      <alignment vertical="center"/>
      <protection/>
    </xf>
    <xf numFmtId="176" fontId="6" fillId="0" borderId="35" xfId="61" applyNumberFormat="1" applyFont="1" applyBorder="1" applyAlignment="1">
      <alignment vertical="center"/>
      <protection/>
    </xf>
    <xf numFmtId="179" fontId="6" fillId="0" borderId="35" xfId="61" applyNumberFormat="1" applyFont="1" applyBorder="1" applyAlignment="1">
      <alignment vertical="center"/>
      <protection/>
    </xf>
    <xf numFmtId="176" fontId="6" fillId="0" borderId="35" xfId="61" applyNumberFormat="1" applyFont="1" applyBorder="1" applyAlignment="1" applyProtection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2" fillId="0" borderId="0" xfId="61" applyAlignment="1">
      <alignment/>
      <protection/>
    </xf>
    <xf numFmtId="0" fontId="2" fillId="0" borderId="0" xfId="61" applyAlignment="1">
      <alignment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176" fontId="6" fillId="0" borderId="16" xfId="61" applyNumberFormat="1" applyFont="1" applyBorder="1" applyAlignment="1" applyProtection="1">
      <alignment horizontal="right" vertical="center"/>
      <protection locked="0"/>
    </xf>
    <xf numFmtId="178" fontId="6" fillId="0" borderId="13" xfId="61" applyNumberFormat="1" applyFont="1" applyBorder="1" applyAlignment="1" applyProtection="1">
      <alignment horizontal="right" vertical="center"/>
      <protection hidden="1"/>
    </xf>
    <xf numFmtId="178" fontId="6" fillId="0" borderId="13" xfId="61" applyNumberFormat="1" applyFont="1" applyBorder="1" applyAlignment="1" applyProtection="1">
      <alignment horizontal="right" vertical="center"/>
      <protection/>
    </xf>
    <xf numFmtId="176" fontId="6" fillId="0" borderId="13" xfId="61" applyNumberFormat="1" applyFont="1" applyBorder="1" applyAlignment="1" applyProtection="1">
      <alignment horizontal="right" vertical="center"/>
      <protection/>
    </xf>
    <xf numFmtId="176" fontId="6" fillId="0" borderId="13" xfId="61" applyNumberFormat="1" applyFont="1" applyBorder="1" applyAlignment="1" applyProtection="1">
      <alignment horizontal="right" vertical="center"/>
      <protection locked="0"/>
    </xf>
    <xf numFmtId="176" fontId="6" fillId="0" borderId="28" xfId="61" applyNumberFormat="1" applyFont="1" applyBorder="1" applyAlignment="1" applyProtection="1">
      <alignment horizontal="right" vertical="center"/>
      <protection/>
    </xf>
    <xf numFmtId="176" fontId="6" fillId="0" borderId="12" xfId="61" applyNumberFormat="1" applyFont="1" applyBorder="1" applyAlignment="1" applyProtection="1">
      <alignment horizontal="right" vertical="center"/>
      <protection locked="0"/>
    </xf>
    <xf numFmtId="176" fontId="6" fillId="0" borderId="22" xfId="61" applyNumberFormat="1" applyFont="1" applyBorder="1" applyAlignment="1" applyProtection="1">
      <alignment horizontal="right" vertical="center"/>
      <protection/>
    </xf>
    <xf numFmtId="178" fontId="6" fillId="0" borderId="12" xfId="61" applyNumberFormat="1" applyFont="1" applyBorder="1" applyAlignment="1" applyProtection="1">
      <alignment horizontal="right" vertical="center"/>
      <protection/>
    </xf>
    <xf numFmtId="176" fontId="6" fillId="0" borderId="22" xfId="61" applyNumberFormat="1" applyFont="1" applyBorder="1" applyAlignment="1" applyProtection="1">
      <alignment horizontal="right" vertical="center"/>
      <protection locked="0"/>
    </xf>
    <xf numFmtId="178" fontId="6" fillId="0" borderId="22" xfId="61" applyNumberFormat="1" applyFont="1" applyBorder="1" applyAlignment="1" applyProtection="1">
      <alignment horizontal="right" vertical="center"/>
      <protection/>
    </xf>
    <xf numFmtId="0" fontId="6" fillId="0" borderId="36" xfId="61" applyFont="1" applyBorder="1" applyAlignment="1">
      <alignment vertical="center"/>
      <protection/>
    </xf>
    <xf numFmtId="178" fontId="6" fillId="0" borderId="35" xfId="61" applyNumberFormat="1" applyFont="1" applyBorder="1" applyAlignment="1" applyProtection="1">
      <alignment horizontal="right" vertical="center"/>
      <protection/>
    </xf>
    <xf numFmtId="176" fontId="6" fillId="0" borderId="35" xfId="61" applyNumberFormat="1" applyFont="1" applyBorder="1" applyAlignment="1" applyProtection="1">
      <alignment horizontal="right" vertical="center"/>
      <protection locked="0"/>
    </xf>
    <xf numFmtId="178" fontId="6" fillId="0" borderId="13" xfId="61" applyNumberFormat="1" applyFont="1" applyBorder="1" applyAlignment="1">
      <alignment horizontal="center" vertical="center"/>
      <protection/>
    </xf>
    <xf numFmtId="176" fontId="6" fillId="0" borderId="33" xfId="61" applyNumberFormat="1" applyFont="1" applyBorder="1" applyAlignment="1" applyProtection="1">
      <alignment horizontal="right" vertical="center"/>
      <protection/>
    </xf>
    <xf numFmtId="178" fontId="6" fillId="0" borderId="33" xfId="61" applyNumberFormat="1" applyFont="1" applyBorder="1" applyAlignment="1" applyProtection="1">
      <alignment horizontal="right" vertical="center"/>
      <protection/>
    </xf>
    <xf numFmtId="176" fontId="6" fillId="0" borderId="12" xfId="61" applyNumberFormat="1" applyFont="1" applyBorder="1" applyAlignment="1" applyProtection="1">
      <alignment horizontal="right" vertical="center"/>
      <protection/>
    </xf>
    <xf numFmtId="180" fontId="6" fillId="0" borderId="35" xfId="61" applyNumberFormat="1" applyFont="1" applyBorder="1" applyAlignment="1">
      <alignment vertic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vertical="center" wrapText="1"/>
      <protection/>
    </xf>
    <xf numFmtId="0" fontId="7" fillId="0" borderId="29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vertical="center" wrapText="1"/>
      <protection/>
    </xf>
    <xf numFmtId="0" fontId="6" fillId="0" borderId="13" xfId="61" applyFont="1" applyBorder="1" applyAlignment="1">
      <alignment horizontal="justify" vertical="center"/>
      <protection/>
    </xf>
    <xf numFmtId="179" fontId="6" fillId="0" borderId="13" xfId="61" applyNumberFormat="1" applyFont="1" applyBorder="1" applyAlignment="1">
      <alignment vertical="center"/>
      <protection/>
    </xf>
    <xf numFmtId="0" fontId="6" fillId="0" borderId="37" xfId="61" applyFont="1" applyBorder="1" applyAlignment="1">
      <alignment horizontal="center" vertical="center"/>
      <protection/>
    </xf>
    <xf numFmtId="179" fontId="6" fillId="0" borderId="37" xfId="61" applyNumberFormat="1" applyFont="1" applyBorder="1" applyAlignment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38" xfId="61" applyFont="1" applyBorder="1" applyAlignment="1">
      <alignment vertical="center"/>
      <protection/>
    </xf>
    <xf numFmtId="0" fontId="6" fillId="0" borderId="32" xfId="61" applyFont="1" applyBorder="1" applyAlignment="1">
      <alignment vertical="center"/>
      <protection/>
    </xf>
    <xf numFmtId="0" fontId="5" fillId="0" borderId="0" xfId="61" applyFont="1" applyAlignment="1">
      <alignment horizont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2" fillId="0" borderId="0" xfId="61" applyAlignment="1">
      <alignment/>
      <protection/>
    </xf>
    <xf numFmtId="0" fontId="6" fillId="0" borderId="12" xfId="61" applyFont="1" applyBorder="1" applyAlignment="1">
      <alignment horizontal="center" vertical="center"/>
      <protection/>
    </xf>
    <xf numFmtId="0" fontId="2" fillId="0" borderId="39" xfId="6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pane xSplit="3" ySplit="5" topLeftCell="D6" activePane="bottomRight" state="frozen"/>
      <selection pane="topLeft" activeCell="F35" sqref="F35"/>
      <selection pane="topRight" activeCell="F35" sqref="F35"/>
      <selection pane="bottomLeft" activeCell="F35" sqref="F35"/>
      <selection pane="bottomRight" activeCell="A1" sqref="A1"/>
    </sheetView>
  </sheetViews>
  <sheetFormatPr defaultColWidth="9.140625" defaultRowHeight="15"/>
  <cols>
    <col min="1" max="2" width="2.57421875" style="2" customWidth="1"/>
    <col min="3" max="3" width="27.8515625" style="2" customWidth="1"/>
    <col min="4" max="4" width="9.57421875" style="2" customWidth="1"/>
    <col min="5" max="5" width="7.421875" style="2" customWidth="1"/>
    <col min="6" max="6" width="9.57421875" style="2" customWidth="1"/>
    <col min="7" max="7" width="7.421875" style="2" customWidth="1"/>
    <col min="8" max="8" width="9.57421875" style="2" customWidth="1"/>
    <col min="9" max="9" width="7.421875" style="2" customWidth="1"/>
    <col min="10" max="10" width="9.57421875" style="2" customWidth="1"/>
    <col min="11" max="11" width="7.421875" style="2" customWidth="1"/>
    <col min="12" max="12" width="9.57421875" style="2" customWidth="1"/>
    <col min="13" max="13" width="7.421875" style="2" customWidth="1"/>
    <col min="14" max="16384" width="9.00390625" style="2" customWidth="1"/>
  </cols>
  <sheetData>
    <row r="1" s="1" customFormat="1" ht="13.5">
      <c r="A1" s="1" t="s">
        <v>0</v>
      </c>
    </row>
    <row r="2" spans="1:13" s="1" customFormat="1" ht="14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ht="21.75" customHeight="1"/>
    <row r="4" spans="1:13" ht="21.75" customHeight="1">
      <c r="A4" s="96" t="s">
        <v>2</v>
      </c>
      <c r="B4" s="97"/>
      <c r="C4" s="98"/>
      <c r="D4" s="88" t="s">
        <v>3</v>
      </c>
      <c r="E4" s="90"/>
      <c r="F4" s="89" t="s">
        <v>4</v>
      </c>
      <c r="G4" s="89"/>
      <c r="H4" s="88" t="s">
        <v>5</v>
      </c>
      <c r="I4" s="90"/>
      <c r="J4" s="88" t="s">
        <v>6</v>
      </c>
      <c r="K4" s="90"/>
      <c r="L4" s="89" t="s">
        <v>7</v>
      </c>
      <c r="M4" s="90"/>
    </row>
    <row r="5" spans="1:13" ht="21.75" customHeight="1">
      <c r="A5" s="99"/>
      <c r="B5" s="100"/>
      <c r="C5" s="101"/>
      <c r="D5" s="4" t="s">
        <v>8</v>
      </c>
      <c r="E5" s="5" t="s">
        <v>9</v>
      </c>
      <c r="F5" s="6" t="s">
        <v>8</v>
      </c>
      <c r="G5" s="5" t="s">
        <v>9</v>
      </c>
      <c r="H5" s="6" t="s">
        <v>8</v>
      </c>
      <c r="I5" s="5" t="s">
        <v>9</v>
      </c>
      <c r="J5" s="6" t="s">
        <v>8</v>
      </c>
      <c r="K5" s="5" t="s">
        <v>9</v>
      </c>
      <c r="L5" s="6" t="s">
        <v>8</v>
      </c>
      <c r="M5" s="5" t="s">
        <v>9</v>
      </c>
    </row>
    <row r="6" spans="1:13" ht="21.75" customHeight="1">
      <c r="A6" s="88" t="s">
        <v>10</v>
      </c>
      <c r="B6" s="89"/>
      <c r="C6" s="90"/>
      <c r="D6" s="7">
        <f aca="true" t="shared" si="0" ref="D6:D21">H6+J6+L6-F6</f>
        <v>21585</v>
      </c>
      <c r="E6" s="8" t="s">
        <v>11</v>
      </c>
      <c r="F6" s="9">
        <f>F7+F19</f>
        <v>1983</v>
      </c>
      <c r="G6" s="8" t="s">
        <v>11</v>
      </c>
      <c r="H6" s="9">
        <f>H7+H19</f>
        <v>1191</v>
      </c>
      <c r="I6" s="8" t="s">
        <v>11</v>
      </c>
      <c r="J6" s="9">
        <f>J7+J19</f>
        <v>274</v>
      </c>
      <c r="K6" s="8" t="s">
        <v>11</v>
      </c>
      <c r="L6" s="9">
        <f>L7+L19</f>
        <v>22103</v>
      </c>
      <c r="M6" s="8" t="s">
        <v>11</v>
      </c>
    </row>
    <row r="7" spans="1:13" ht="21.75" customHeight="1">
      <c r="A7" s="91" t="s">
        <v>12</v>
      </c>
      <c r="B7" s="92"/>
      <c r="C7" s="93"/>
      <c r="D7" s="7">
        <f t="shared" si="0"/>
        <v>21491</v>
      </c>
      <c r="E7" s="12" t="s">
        <v>11</v>
      </c>
      <c r="F7" s="7">
        <f>F8+F13+F18</f>
        <v>1726</v>
      </c>
      <c r="G7" s="12" t="s">
        <v>11</v>
      </c>
      <c r="H7" s="7">
        <f>H8+H13+H18</f>
        <v>951</v>
      </c>
      <c r="I7" s="12" t="s">
        <v>11</v>
      </c>
      <c r="J7" s="7">
        <f>J8+J13+J18</f>
        <v>235</v>
      </c>
      <c r="K7" s="12" t="s">
        <v>11</v>
      </c>
      <c r="L7" s="7">
        <f>L8+L13+L18</f>
        <v>22031</v>
      </c>
      <c r="M7" s="12" t="s">
        <v>11</v>
      </c>
    </row>
    <row r="8" spans="1:13" ht="21.75" customHeight="1">
      <c r="A8" s="13"/>
      <c r="B8" s="14" t="s">
        <v>13</v>
      </c>
      <c r="C8" s="15"/>
      <c r="D8" s="16">
        <f t="shared" si="0"/>
        <v>539</v>
      </c>
      <c r="E8" s="17">
        <v>100</v>
      </c>
      <c r="F8" s="18">
        <f>SUM(F9:F12)</f>
        <v>1116</v>
      </c>
      <c r="G8" s="19">
        <v>100</v>
      </c>
      <c r="H8" s="18">
        <f>SUM(H9:H12)</f>
        <v>567</v>
      </c>
      <c r="I8" s="19">
        <v>100</v>
      </c>
      <c r="J8" s="18">
        <f>SUM(J9:J12)</f>
        <v>141</v>
      </c>
      <c r="K8" s="19">
        <v>100</v>
      </c>
      <c r="L8" s="18">
        <f>SUM(L9:L12)</f>
        <v>947</v>
      </c>
      <c r="M8" s="19">
        <v>100</v>
      </c>
    </row>
    <row r="9" spans="1:13" ht="21" customHeight="1">
      <c r="A9" s="13"/>
      <c r="B9" s="14"/>
      <c r="C9" s="20" t="s">
        <v>14</v>
      </c>
      <c r="D9" s="21">
        <f t="shared" si="0"/>
        <v>372</v>
      </c>
      <c r="E9" s="22">
        <f>D9/D8*100</f>
        <v>69.01669758812616</v>
      </c>
      <c r="F9" s="23">
        <v>610</v>
      </c>
      <c r="G9" s="24">
        <f>F9/F8*100</f>
        <v>54.659498207885306</v>
      </c>
      <c r="H9" s="23">
        <v>215</v>
      </c>
      <c r="I9" s="24">
        <f>H9/H8*100</f>
        <v>37.91887125220458</v>
      </c>
      <c r="J9" s="23">
        <v>121</v>
      </c>
      <c r="K9" s="24">
        <f>J9/J8*100</f>
        <v>85.81560283687944</v>
      </c>
      <c r="L9" s="23">
        <v>646</v>
      </c>
      <c r="M9" s="22">
        <f>L9/L8*100</f>
        <v>68.21541710665258</v>
      </c>
    </row>
    <row r="10" spans="1:13" ht="21" customHeight="1">
      <c r="A10" s="13"/>
      <c r="B10" s="25"/>
      <c r="C10" s="26" t="s">
        <v>15</v>
      </c>
      <c r="D10" s="21">
        <f t="shared" si="0"/>
        <v>56</v>
      </c>
      <c r="E10" s="22">
        <f>D10/D8*100</f>
        <v>10.38961038961039</v>
      </c>
      <c r="F10" s="23">
        <v>191</v>
      </c>
      <c r="G10" s="24">
        <f>F10/F8*100</f>
        <v>17.114695340501793</v>
      </c>
      <c r="H10" s="23">
        <v>180</v>
      </c>
      <c r="I10" s="24">
        <f>H10/H8*100</f>
        <v>31.746031746031743</v>
      </c>
      <c r="J10" s="23">
        <v>12</v>
      </c>
      <c r="K10" s="24">
        <f>J10/J8*100</f>
        <v>8.51063829787234</v>
      </c>
      <c r="L10" s="23">
        <v>55</v>
      </c>
      <c r="M10" s="22">
        <f>L10/L8*100</f>
        <v>5.807814149947202</v>
      </c>
    </row>
    <row r="11" spans="1:13" ht="21" customHeight="1">
      <c r="A11" s="13"/>
      <c r="B11" s="25"/>
      <c r="C11" s="27" t="s">
        <v>16</v>
      </c>
      <c r="D11" s="21">
        <f t="shared" si="0"/>
        <v>65</v>
      </c>
      <c r="E11" s="22">
        <f>D11/D8*100</f>
        <v>12.059369202226346</v>
      </c>
      <c r="F11" s="23">
        <v>177</v>
      </c>
      <c r="G11" s="24">
        <f>F11/F8*100</f>
        <v>15.86021505376344</v>
      </c>
      <c r="H11" s="23">
        <v>48</v>
      </c>
      <c r="I11" s="24">
        <f>H11/H8*100</f>
        <v>8.465608465608465</v>
      </c>
      <c r="J11" s="23">
        <v>5</v>
      </c>
      <c r="K11" s="24">
        <f>J11/J8*100</f>
        <v>3.546099290780142</v>
      </c>
      <c r="L11" s="23">
        <v>189</v>
      </c>
      <c r="M11" s="22">
        <f>L11/L8*100</f>
        <v>19.957761351636748</v>
      </c>
    </row>
    <row r="12" spans="1:13" ht="21.75" customHeight="1">
      <c r="A12" s="13"/>
      <c r="B12" s="25"/>
      <c r="C12" s="28" t="s">
        <v>17</v>
      </c>
      <c r="D12" s="29">
        <f t="shared" si="0"/>
        <v>46</v>
      </c>
      <c r="E12" s="22">
        <f>D12/D8*100</f>
        <v>8.534322820037106</v>
      </c>
      <c r="F12" s="30">
        <v>138</v>
      </c>
      <c r="G12" s="24">
        <f>F12/F8*100</f>
        <v>12.365591397849462</v>
      </c>
      <c r="H12" s="30">
        <v>124</v>
      </c>
      <c r="I12" s="24">
        <f>H12/H8*100</f>
        <v>21.869488536155202</v>
      </c>
      <c r="J12" s="30">
        <v>3</v>
      </c>
      <c r="K12" s="24">
        <f>J12/J8*100</f>
        <v>2.127659574468085</v>
      </c>
      <c r="L12" s="30">
        <v>57</v>
      </c>
      <c r="M12" s="22">
        <f>L12/L8*100</f>
        <v>6.019007391763464</v>
      </c>
    </row>
    <row r="13" spans="1:13" ht="21.75" customHeight="1">
      <c r="A13" s="13"/>
      <c r="B13" s="10" t="s">
        <v>18</v>
      </c>
      <c r="C13" s="31"/>
      <c r="D13" s="32">
        <f t="shared" si="0"/>
        <v>20952</v>
      </c>
      <c r="E13" s="33">
        <v>100</v>
      </c>
      <c r="F13" s="34">
        <f>SUM(F14:F17)</f>
        <v>610</v>
      </c>
      <c r="G13" s="35">
        <v>100</v>
      </c>
      <c r="H13" s="34">
        <f>SUM(H14:H17)</f>
        <v>384</v>
      </c>
      <c r="I13" s="35">
        <v>100</v>
      </c>
      <c r="J13" s="34">
        <f>SUM(J14:J17)</f>
        <v>94</v>
      </c>
      <c r="K13" s="35">
        <v>100</v>
      </c>
      <c r="L13" s="34">
        <f>SUM(L14:L17)</f>
        <v>21084</v>
      </c>
      <c r="M13" s="35">
        <v>100</v>
      </c>
    </row>
    <row r="14" spans="1:13" ht="21.75" customHeight="1">
      <c r="A14" s="13"/>
      <c r="B14" s="25"/>
      <c r="C14" s="26" t="s">
        <v>15</v>
      </c>
      <c r="D14" s="21">
        <f t="shared" si="0"/>
        <v>79</v>
      </c>
      <c r="E14" s="22">
        <f>D14/D13*100</f>
        <v>0.3770523100420008</v>
      </c>
      <c r="F14" s="23">
        <v>213</v>
      </c>
      <c r="G14" s="24">
        <f>F14/F13*100</f>
        <v>34.91803278688524</v>
      </c>
      <c r="H14" s="23">
        <v>186</v>
      </c>
      <c r="I14" s="24">
        <f>H14/H13*100</f>
        <v>48.4375</v>
      </c>
      <c r="J14" s="23">
        <v>19</v>
      </c>
      <c r="K14" s="24">
        <f>J14/J13*100</f>
        <v>20.212765957446805</v>
      </c>
      <c r="L14" s="23">
        <v>87</v>
      </c>
      <c r="M14" s="22">
        <f>L14/L13*100</f>
        <v>0.41263517359134894</v>
      </c>
    </row>
    <row r="15" spans="1:13" ht="21.75" customHeight="1">
      <c r="A15" s="13"/>
      <c r="B15" s="25"/>
      <c r="C15" s="20" t="s">
        <v>19</v>
      </c>
      <c r="D15" s="21">
        <f t="shared" si="0"/>
        <v>74</v>
      </c>
      <c r="E15" s="22">
        <f>D15/D13*100</f>
        <v>0.3531882397861779</v>
      </c>
      <c r="F15" s="23">
        <v>168</v>
      </c>
      <c r="G15" s="24">
        <f>F15/F13*100</f>
        <v>27.54098360655738</v>
      </c>
      <c r="H15" s="23">
        <v>31</v>
      </c>
      <c r="I15" s="24">
        <f>H15/H13*100</f>
        <v>8.072916666666668</v>
      </c>
      <c r="J15" s="23">
        <v>11</v>
      </c>
      <c r="K15" s="24">
        <f>J15/J13*100</f>
        <v>11.702127659574469</v>
      </c>
      <c r="L15" s="23">
        <v>200</v>
      </c>
      <c r="M15" s="22">
        <f>L15/L13*100</f>
        <v>0.948586605957124</v>
      </c>
    </row>
    <row r="16" spans="1:13" ht="21.75" customHeight="1">
      <c r="A16" s="13"/>
      <c r="B16" s="25"/>
      <c r="C16" s="20" t="s">
        <v>20</v>
      </c>
      <c r="D16" s="21">
        <f t="shared" si="0"/>
        <v>44</v>
      </c>
      <c r="E16" s="22">
        <f>D16/D13*100</f>
        <v>0.21000381825124095</v>
      </c>
      <c r="F16" s="23">
        <v>101</v>
      </c>
      <c r="G16" s="24">
        <f>F16/F13*100</f>
        <v>16.557377049180328</v>
      </c>
      <c r="H16" s="23">
        <v>53</v>
      </c>
      <c r="I16" s="24">
        <f>H16/H13*100</f>
        <v>13.802083333333334</v>
      </c>
      <c r="J16" s="23">
        <v>5</v>
      </c>
      <c r="K16" s="24">
        <f>J16/J13*100</f>
        <v>5.319148936170213</v>
      </c>
      <c r="L16" s="23">
        <v>87</v>
      </c>
      <c r="M16" s="22">
        <f>L16/L13*100</f>
        <v>0.41263517359134894</v>
      </c>
    </row>
    <row r="17" spans="1:13" ht="21.75" customHeight="1">
      <c r="A17" s="13"/>
      <c r="B17" s="36"/>
      <c r="C17" s="28" t="s">
        <v>17</v>
      </c>
      <c r="D17" s="29">
        <f t="shared" si="0"/>
        <v>20755</v>
      </c>
      <c r="E17" s="22">
        <f>D17/D13*100</f>
        <v>99.05975563192058</v>
      </c>
      <c r="F17" s="30">
        <v>128</v>
      </c>
      <c r="G17" s="24">
        <f>F17/F13*100</f>
        <v>20.983606557377048</v>
      </c>
      <c r="H17" s="30">
        <v>114</v>
      </c>
      <c r="I17" s="24">
        <f>H17/H13*100</f>
        <v>29.6875</v>
      </c>
      <c r="J17" s="30">
        <v>59</v>
      </c>
      <c r="K17" s="24">
        <f>J17/J13*100</f>
        <v>62.76595744680851</v>
      </c>
      <c r="L17" s="30">
        <v>20710</v>
      </c>
      <c r="M17" s="22">
        <f>L17/L13*100</f>
        <v>98.22614304686019</v>
      </c>
    </row>
    <row r="18" spans="1:13" ht="21.75" customHeight="1">
      <c r="A18" s="37"/>
      <c r="B18" s="36" t="s">
        <v>21</v>
      </c>
      <c r="C18" s="38"/>
      <c r="D18" s="7">
        <f t="shared" si="0"/>
        <v>0</v>
      </c>
      <c r="E18" s="12" t="s">
        <v>11</v>
      </c>
      <c r="F18" s="7">
        <v>0</v>
      </c>
      <c r="G18" s="12" t="s">
        <v>11</v>
      </c>
      <c r="H18" s="7">
        <v>0</v>
      </c>
      <c r="I18" s="12" t="s">
        <v>11</v>
      </c>
      <c r="J18" s="7">
        <v>0</v>
      </c>
      <c r="K18" s="12" t="s">
        <v>11</v>
      </c>
      <c r="L18" s="7">
        <v>0</v>
      </c>
      <c r="M18" s="12" t="s">
        <v>11</v>
      </c>
    </row>
    <row r="19" spans="1:13" ht="21.75" customHeight="1">
      <c r="A19" s="91" t="s">
        <v>22</v>
      </c>
      <c r="B19" s="94"/>
      <c r="C19" s="94"/>
      <c r="D19" s="16">
        <f t="shared" si="0"/>
        <v>94</v>
      </c>
      <c r="E19" s="33">
        <v>100</v>
      </c>
      <c r="F19" s="9">
        <f>SUM(F20:F21)</f>
        <v>257</v>
      </c>
      <c r="G19" s="35">
        <v>100</v>
      </c>
      <c r="H19" s="9">
        <f>SUM(H20:H21)</f>
        <v>240</v>
      </c>
      <c r="I19" s="35">
        <v>100</v>
      </c>
      <c r="J19" s="9">
        <f>SUM(J20:J21)</f>
        <v>39</v>
      </c>
      <c r="K19" s="35">
        <v>100</v>
      </c>
      <c r="L19" s="9">
        <f>SUM(L20:L21)</f>
        <v>72</v>
      </c>
      <c r="M19" s="35">
        <v>100</v>
      </c>
    </row>
    <row r="20" spans="1:13" ht="21.75" customHeight="1">
      <c r="A20" s="25"/>
      <c r="B20" s="14"/>
      <c r="C20" s="26" t="s">
        <v>15</v>
      </c>
      <c r="D20" s="21">
        <f t="shared" si="0"/>
        <v>82</v>
      </c>
      <c r="E20" s="40">
        <f>D20/D19*100</f>
        <v>87.2340425531915</v>
      </c>
      <c r="F20" s="41">
        <v>207</v>
      </c>
      <c r="G20" s="42">
        <f>F20/F19*100</f>
        <v>80.54474708171206</v>
      </c>
      <c r="H20" s="41">
        <v>185</v>
      </c>
      <c r="I20" s="42">
        <f>H20/H19*100</f>
        <v>77.08333333333334</v>
      </c>
      <c r="J20" s="43">
        <v>37</v>
      </c>
      <c r="K20" s="42">
        <f>J20/J19*100</f>
        <v>94.87179487179486</v>
      </c>
      <c r="L20" s="43">
        <v>67</v>
      </c>
      <c r="M20" s="40">
        <f>L20/L19*100</f>
        <v>93.05555555555556</v>
      </c>
    </row>
    <row r="21" spans="1:13" ht="21.75" customHeight="1">
      <c r="A21" s="36"/>
      <c r="B21" s="44"/>
      <c r="C21" s="28" t="s">
        <v>17</v>
      </c>
      <c r="D21" s="45">
        <f t="shared" si="0"/>
        <v>12</v>
      </c>
      <c r="E21" s="46">
        <f>D21/D19*100</f>
        <v>12.76595744680851</v>
      </c>
      <c r="F21" s="47">
        <v>50</v>
      </c>
      <c r="G21" s="46">
        <f>F21/F19*100</f>
        <v>19.45525291828794</v>
      </c>
      <c r="H21" s="47">
        <v>55</v>
      </c>
      <c r="I21" s="46">
        <f>H21/H19*100</f>
        <v>22.916666666666664</v>
      </c>
      <c r="J21" s="48">
        <v>2</v>
      </c>
      <c r="K21" s="46">
        <f>J21/J19*100</f>
        <v>5.128205128205128</v>
      </c>
      <c r="L21" s="49">
        <v>5</v>
      </c>
      <c r="M21" s="46">
        <f>L21/L19*100</f>
        <v>6.944444444444445</v>
      </c>
    </row>
  </sheetData>
  <sheetProtection/>
  <mergeCells count="10">
    <mergeCell ref="A6:C6"/>
    <mergeCell ref="A7:C7"/>
    <mergeCell ref="A19:C19"/>
    <mergeCell ref="A2:M2"/>
    <mergeCell ref="A4:C5"/>
    <mergeCell ref="D4:E4"/>
    <mergeCell ref="F4:G4"/>
    <mergeCell ref="H4:I4"/>
    <mergeCell ref="J4:K4"/>
    <mergeCell ref="L4:M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明朝,標準"-31-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pane xSplit="3" ySplit="6" topLeftCell="D7" activePane="bottomRight" state="frozen"/>
      <selection pane="topLeft" activeCell="F35" sqref="F35"/>
      <selection pane="topRight" activeCell="F35" sqref="F35"/>
      <selection pane="bottomLeft" activeCell="F35" sqref="F35"/>
      <selection pane="bottomRight" activeCell="A1" sqref="A1"/>
    </sheetView>
  </sheetViews>
  <sheetFormatPr defaultColWidth="9.140625" defaultRowHeight="15"/>
  <cols>
    <col min="1" max="1" width="2.140625" style="2" customWidth="1"/>
    <col min="2" max="2" width="2.57421875" style="2" customWidth="1"/>
    <col min="3" max="3" width="27.8515625" style="2" customWidth="1"/>
    <col min="4" max="4" width="9.7109375" style="2" bestFit="1" customWidth="1"/>
    <col min="5" max="5" width="9.57421875" style="2" bestFit="1" customWidth="1"/>
    <col min="6" max="15" width="6.421875" style="2" customWidth="1"/>
    <col min="16" max="16" width="6.8515625" style="2" customWidth="1"/>
    <col min="17" max="17" width="7.140625" style="2" customWidth="1"/>
    <col min="18" max="18" width="8.140625" style="2" bestFit="1" customWidth="1"/>
    <col min="19" max="16384" width="9.00390625" style="2" customWidth="1"/>
  </cols>
  <sheetData>
    <row r="1" spans="1:17" s="1" customFormat="1" ht="13.5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s="1" customFormat="1" ht="14.25">
      <c r="A2" s="102" t="s">
        <v>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/>
    </row>
    <row r="3" spans="1:17" ht="18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8" ht="22.5" customHeight="1">
      <c r="A4" s="96" t="s">
        <v>25</v>
      </c>
      <c r="B4" s="97"/>
      <c r="C4" s="98"/>
      <c r="D4" s="104" t="s">
        <v>26</v>
      </c>
      <c r="E4" s="104" t="s">
        <v>27</v>
      </c>
      <c r="F4" s="96" t="s">
        <v>28</v>
      </c>
      <c r="G4" s="97"/>
      <c r="H4" s="97"/>
      <c r="I4" s="97"/>
      <c r="J4" s="97"/>
      <c r="K4" s="97"/>
      <c r="L4" s="97"/>
      <c r="M4" s="97"/>
      <c r="N4" s="97"/>
      <c r="O4" s="98"/>
      <c r="P4" s="53" t="s">
        <v>29</v>
      </c>
      <c r="Q4" s="96" t="s">
        <v>7</v>
      </c>
      <c r="R4" s="105"/>
    </row>
    <row r="5" spans="1:18" ht="21.75" customHeight="1">
      <c r="A5" s="111"/>
      <c r="B5" s="112"/>
      <c r="C5" s="113"/>
      <c r="D5" s="114"/>
      <c r="E5" s="114"/>
      <c r="F5" s="54"/>
      <c r="G5" s="55"/>
      <c r="H5" s="88" t="s">
        <v>30</v>
      </c>
      <c r="I5" s="90"/>
      <c r="J5" s="88" t="s">
        <v>31</v>
      </c>
      <c r="K5" s="90"/>
      <c r="L5" s="88" t="s">
        <v>32</v>
      </c>
      <c r="M5" s="90"/>
      <c r="N5" s="88" t="s">
        <v>33</v>
      </c>
      <c r="O5" s="90"/>
      <c r="P5" s="56"/>
      <c r="Q5" s="56"/>
      <c r="R5" s="53" t="s">
        <v>34</v>
      </c>
    </row>
    <row r="6" spans="1:18" ht="21.75" customHeight="1">
      <c r="A6" s="115"/>
      <c r="B6" s="116"/>
      <c r="C6" s="117"/>
      <c r="D6" s="57" t="s">
        <v>35</v>
      </c>
      <c r="E6" s="57" t="s">
        <v>35</v>
      </c>
      <c r="F6" s="57" t="s">
        <v>35</v>
      </c>
      <c r="G6" s="57" t="s">
        <v>36</v>
      </c>
      <c r="H6" s="57" t="s">
        <v>35</v>
      </c>
      <c r="I6" s="57" t="s">
        <v>36</v>
      </c>
      <c r="J6" s="57" t="s">
        <v>35</v>
      </c>
      <c r="K6" s="57" t="s">
        <v>36</v>
      </c>
      <c r="L6" s="57" t="s">
        <v>35</v>
      </c>
      <c r="M6" s="57" t="s">
        <v>36</v>
      </c>
      <c r="N6" s="57" t="s">
        <v>35</v>
      </c>
      <c r="O6" s="57" t="s">
        <v>36</v>
      </c>
      <c r="P6" s="56" t="s">
        <v>35</v>
      </c>
      <c r="Q6" s="56" t="s">
        <v>35</v>
      </c>
      <c r="R6" s="57" t="s">
        <v>35</v>
      </c>
    </row>
    <row r="7" spans="1:18" ht="22.5" customHeight="1">
      <c r="A7" s="88" t="s">
        <v>37</v>
      </c>
      <c r="B7" s="118"/>
      <c r="C7" s="119"/>
      <c r="D7" s="58">
        <f>D8+D20</f>
        <v>21585</v>
      </c>
      <c r="E7" s="58">
        <f>E8+E20</f>
        <v>1983</v>
      </c>
      <c r="F7" s="58">
        <f>F8+F20</f>
        <v>1191</v>
      </c>
      <c r="G7" s="59">
        <v>100</v>
      </c>
      <c r="H7" s="58">
        <f>H8+H20</f>
        <v>175</v>
      </c>
      <c r="I7" s="60">
        <f aca="true" t="shared" si="0" ref="I7:I18">H7/F7*100</f>
        <v>14.693534844668346</v>
      </c>
      <c r="J7" s="58">
        <f>J8+J20</f>
        <v>701</v>
      </c>
      <c r="K7" s="60">
        <f aca="true" t="shared" si="1" ref="K7:K18">J7/F7*100</f>
        <v>58.858102434928625</v>
      </c>
      <c r="L7" s="58">
        <f>L8+L20</f>
        <v>302</v>
      </c>
      <c r="M7" s="60">
        <f aca="true" t="shared" si="2" ref="M7:M18">L7/F7*100</f>
        <v>25.356842989084804</v>
      </c>
      <c r="N7" s="58">
        <f>N8+N20</f>
        <v>13</v>
      </c>
      <c r="O7" s="60">
        <f aca="true" t="shared" si="3" ref="O7:O18">N7/F7*100</f>
        <v>1.09151973131822</v>
      </c>
      <c r="P7" s="58">
        <f>P8+P20</f>
        <v>274</v>
      </c>
      <c r="Q7" s="58">
        <f>Q8+Q20</f>
        <v>22103</v>
      </c>
      <c r="R7" s="58">
        <f>R8+R20</f>
        <v>20948</v>
      </c>
    </row>
    <row r="8" spans="1:18" ht="22.5" customHeight="1">
      <c r="A8" s="10" t="s">
        <v>12</v>
      </c>
      <c r="B8" s="39"/>
      <c r="C8" s="11"/>
      <c r="D8" s="61">
        <f>D9+D14+D19</f>
        <v>21491</v>
      </c>
      <c r="E8" s="62">
        <f>E9+E14+E19</f>
        <v>1726</v>
      </c>
      <c r="F8" s="61">
        <f>F9+F14+F19</f>
        <v>951</v>
      </c>
      <c r="G8" s="60">
        <v>100</v>
      </c>
      <c r="H8" s="61">
        <f>H9+H14+H19</f>
        <v>131</v>
      </c>
      <c r="I8" s="60">
        <f t="shared" si="0"/>
        <v>13.774973711882229</v>
      </c>
      <c r="J8" s="61">
        <f>J9+J14+J19</f>
        <v>574</v>
      </c>
      <c r="K8" s="60">
        <f t="shared" si="1"/>
        <v>60.35751840168244</v>
      </c>
      <c r="L8" s="61">
        <f>L9+L14+L19</f>
        <v>233</v>
      </c>
      <c r="M8" s="60">
        <f t="shared" si="2"/>
        <v>24.500525762355416</v>
      </c>
      <c r="N8" s="61">
        <f>N9+N14+N19</f>
        <v>13</v>
      </c>
      <c r="O8" s="60">
        <f t="shared" si="3"/>
        <v>1.3669821240799158</v>
      </c>
      <c r="P8" s="61">
        <f>P9+P14+P19</f>
        <v>235</v>
      </c>
      <c r="Q8" s="61">
        <f>Q9+Q14+Q19</f>
        <v>22031</v>
      </c>
      <c r="R8" s="61">
        <f>R9+R14+R19</f>
        <v>20939</v>
      </c>
    </row>
    <row r="9" spans="1:18" ht="22.5" customHeight="1">
      <c r="A9" s="13"/>
      <c r="B9" s="10" t="s">
        <v>13</v>
      </c>
      <c r="C9" s="15"/>
      <c r="D9" s="63">
        <f aca="true" t="shared" si="4" ref="D9:D22">F9+P9+Q9-E9</f>
        <v>539</v>
      </c>
      <c r="E9" s="64">
        <f>SUM(E10:E13)</f>
        <v>1116</v>
      </c>
      <c r="F9" s="65">
        <f aca="true" t="shared" si="5" ref="F9:F22">H9+J9+L9+N9</f>
        <v>567</v>
      </c>
      <c r="G9" s="66">
        <v>100</v>
      </c>
      <c r="H9" s="64">
        <f>SUM(H10:H13)</f>
        <v>117</v>
      </c>
      <c r="I9" s="66">
        <f t="shared" si="0"/>
        <v>20.634920634920633</v>
      </c>
      <c r="J9" s="64">
        <f>SUM(J10:J13)</f>
        <v>329</v>
      </c>
      <c r="K9" s="66">
        <f t="shared" si="1"/>
        <v>58.0246913580247</v>
      </c>
      <c r="L9" s="64">
        <f>SUM(L10:L13)</f>
        <v>108</v>
      </c>
      <c r="M9" s="66">
        <f t="shared" si="2"/>
        <v>19.047619047619047</v>
      </c>
      <c r="N9" s="64">
        <f>SUM(N10:N13)</f>
        <v>13</v>
      </c>
      <c r="O9" s="66">
        <f t="shared" si="3"/>
        <v>2.2927689594356258</v>
      </c>
      <c r="P9" s="64">
        <f>SUM(P10:P13)</f>
        <v>141</v>
      </c>
      <c r="Q9" s="64">
        <f>SUM(Q10:Q13)</f>
        <v>947</v>
      </c>
      <c r="R9" s="64">
        <f>SUM(R10:R13)</f>
        <v>193</v>
      </c>
    </row>
    <row r="10" spans="1:18" ht="22.5" customHeight="1">
      <c r="A10" s="13"/>
      <c r="B10" s="14"/>
      <c r="C10" s="20" t="s">
        <v>14</v>
      </c>
      <c r="D10" s="65">
        <f t="shared" si="4"/>
        <v>372</v>
      </c>
      <c r="E10" s="67">
        <v>610</v>
      </c>
      <c r="F10" s="65">
        <f t="shared" si="5"/>
        <v>215</v>
      </c>
      <c r="G10" s="68">
        <v>100</v>
      </c>
      <c r="H10" s="67">
        <v>60</v>
      </c>
      <c r="I10" s="68">
        <f t="shared" si="0"/>
        <v>27.906976744186046</v>
      </c>
      <c r="J10" s="67">
        <v>104</v>
      </c>
      <c r="K10" s="68">
        <f t="shared" si="1"/>
        <v>48.372093023255815</v>
      </c>
      <c r="L10" s="67">
        <v>38</v>
      </c>
      <c r="M10" s="68">
        <f t="shared" si="2"/>
        <v>17.674418604651162</v>
      </c>
      <c r="N10" s="67">
        <v>13</v>
      </c>
      <c r="O10" s="68">
        <f t="shared" si="3"/>
        <v>6.046511627906977</v>
      </c>
      <c r="P10" s="23">
        <v>121</v>
      </c>
      <c r="Q10" s="67">
        <v>646</v>
      </c>
      <c r="R10" s="67">
        <v>123</v>
      </c>
    </row>
    <row r="11" spans="1:18" ht="22.5" customHeight="1">
      <c r="A11" s="13"/>
      <c r="B11" s="25"/>
      <c r="C11" s="69" t="s">
        <v>15</v>
      </c>
      <c r="D11" s="65">
        <f t="shared" si="4"/>
        <v>56</v>
      </c>
      <c r="E11" s="67">
        <v>191</v>
      </c>
      <c r="F11" s="65">
        <f t="shared" si="5"/>
        <v>180</v>
      </c>
      <c r="G11" s="68">
        <v>100</v>
      </c>
      <c r="H11" s="67">
        <v>36</v>
      </c>
      <c r="I11" s="68">
        <f t="shared" si="0"/>
        <v>20</v>
      </c>
      <c r="J11" s="67">
        <v>92</v>
      </c>
      <c r="K11" s="68">
        <f t="shared" si="1"/>
        <v>51.11111111111111</v>
      </c>
      <c r="L11" s="67">
        <v>52</v>
      </c>
      <c r="M11" s="68">
        <f t="shared" si="2"/>
        <v>28.888888888888886</v>
      </c>
      <c r="N11" s="67">
        <v>0</v>
      </c>
      <c r="O11" s="68">
        <f t="shared" si="3"/>
        <v>0</v>
      </c>
      <c r="P11" s="23">
        <v>12</v>
      </c>
      <c r="Q11" s="67">
        <v>55</v>
      </c>
      <c r="R11" s="67">
        <v>28</v>
      </c>
    </row>
    <row r="12" spans="1:18" ht="21.75" customHeight="1">
      <c r="A12" s="13"/>
      <c r="B12" s="25"/>
      <c r="C12" s="27" t="s">
        <v>16</v>
      </c>
      <c r="D12" s="65">
        <f t="shared" si="4"/>
        <v>65</v>
      </c>
      <c r="E12" s="67">
        <v>177</v>
      </c>
      <c r="F12" s="65">
        <f t="shared" si="5"/>
        <v>48</v>
      </c>
      <c r="G12" s="68">
        <v>100</v>
      </c>
      <c r="H12" s="67">
        <v>7</v>
      </c>
      <c r="I12" s="68">
        <f t="shared" si="0"/>
        <v>14.583333333333334</v>
      </c>
      <c r="J12" s="67">
        <v>37</v>
      </c>
      <c r="K12" s="68">
        <f t="shared" si="1"/>
        <v>77.08333333333334</v>
      </c>
      <c r="L12" s="67">
        <v>4</v>
      </c>
      <c r="M12" s="68">
        <f t="shared" si="2"/>
        <v>8.333333333333332</v>
      </c>
      <c r="N12" s="67">
        <v>0</v>
      </c>
      <c r="O12" s="68">
        <f t="shared" si="3"/>
        <v>0</v>
      </c>
      <c r="P12" s="23">
        <v>5</v>
      </c>
      <c r="Q12" s="43">
        <v>189</v>
      </c>
      <c r="R12" s="43">
        <v>24</v>
      </c>
    </row>
    <row r="13" spans="1:18" ht="22.5" customHeight="1">
      <c r="A13" s="13"/>
      <c r="B13" s="25"/>
      <c r="C13" s="28" t="s">
        <v>17</v>
      </c>
      <c r="D13" s="49">
        <f t="shared" si="4"/>
        <v>46</v>
      </c>
      <c r="E13" s="30">
        <v>138</v>
      </c>
      <c r="F13" s="65">
        <f t="shared" si="5"/>
        <v>124</v>
      </c>
      <c r="G13" s="70">
        <v>100</v>
      </c>
      <c r="H13" s="71">
        <v>14</v>
      </c>
      <c r="I13" s="70">
        <f t="shared" si="0"/>
        <v>11.29032258064516</v>
      </c>
      <c r="J13" s="71">
        <v>96</v>
      </c>
      <c r="K13" s="70">
        <f t="shared" si="1"/>
        <v>77.41935483870968</v>
      </c>
      <c r="L13" s="71">
        <v>14</v>
      </c>
      <c r="M13" s="70">
        <f t="shared" si="2"/>
        <v>11.29032258064516</v>
      </c>
      <c r="N13" s="71">
        <v>0</v>
      </c>
      <c r="O13" s="70">
        <f t="shared" si="3"/>
        <v>0</v>
      </c>
      <c r="P13" s="71">
        <v>3</v>
      </c>
      <c r="Q13" s="71">
        <v>57</v>
      </c>
      <c r="R13" s="71">
        <v>18</v>
      </c>
    </row>
    <row r="14" spans="1:18" ht="22.5" customHeight="1">
      <c r="A14" s="13"/>
      <c r="B14" s="10" t="s">
        <v>18</v>
      </c>
      <c r="C14" s="31"/>
      <c r="D14" s="63">
        <f t="shared" si="4"/>
        <v>20952</v>
      </c>
      <c r="E14" s="64">
        <f>SUM(E15:E18)</f>
        <v>610</v>
      </c>
      <c r="F14" s="63">
        <f t="shared" si="5"/>
        <v>384</v>
      </c>
      <c r="G14" s="66">
        <v>100</v>
      </c>
      <c r="H14" s="64">
        <f>SUM(H15:H18)</f>
        <v>14</v>
      </c>
      <c r="I14" s="66">
        <f t="shared" si="0"/>
        <v>3.6458333333333335</v>
      </c>
      <c r="J14" s="64">
        <f>SUM(J15:J18)</f>
        <v>245</v>
      </c>
      <c r="K14" s="66">
        <f t="shared" si="1"/>
        <v>63.802083333333336</v>
      </c>
      <c r="L14" s="64">
        <f>SUM(L15:L18)</f>
        <v>125</v>
      </c>
      <c r="M14" s="66">
        <f t="shared" si="2"/>
        <v>32.55208333333333</v>
      </c>
      <c r="N14" s="64">
        <f>SUM(N15:N18)</f>
        <v>0</v>
      </c>
      <c r="O14" s="66">
        <f t="shared" si="3"/>
        <v>0</v>
      </c>
      <c r="P14" s="64">
        <f>SUM(P15:P18)</f>
        <v>94</v>
      </c>
      <c r="Q14" s="64">
        <f>SUM(Q15:Q18)</f>
        <v>21084</v>
      </c>
      <c r="R14" s="64">
        <f>SUM(R15:R18)</f>
        <v>20746</v>
      </c>
    </row>
    <row r="15" spans="1:18" ht="22.5" customHeight="1">
      <c r="A15" s="13"/>
      <c r="B15" s="25"/>
      <c r="C15" s="69" t="s">
        <v>15</v>
      </c>
      <c r="D15" s="65">
        <f t="shared" si="4"/>
        <v>79</v>
      </c>
      <c r="E15" s="67">
        <v>213</v>
      </c>
      <c r="F15" s="65">
        <f t="shared" si="5"/>
        <v>186</v>
      </c>
      <c r="G15" s="68">
        <v>100</v>
      </c>
      <c r="H15" s="67">
        <v>2</v>
      </c>
      <c r="I15" s="68">
        <f t="shared" si="0"/>
        <v>1.0752688172043012</v>
      </c>
      <c r="J15" s="67">
        <v>114</v>
      </c>
      <c r="K15" s="68">
        <f t="shared" si="1"/>
        <v>61.29032258064516</v>
      </c>
      <c r="L15" s="67">
        <v>70</v>
      </c>
      <c r="M15" s="68">
        <f t="shared" si="2"/>
        <v>37.634408602150536</v>
      </c>
      <c r="N15" s="67">
        <v>0</v>
      </c>
      <c r="O15" s="68">
        <f t="shared" si="3"/>
        <v>0</v>
      </c>
      <c r="P15" s="67">
        <v>19</v>
      </c>
      <c r="Q15" s="67">
        <v>87</v>
      </c>
      <c r="R15" s="67">
        <v>43</v>
      </c>
    </row>
    <row r="16" spans="1:18" ht="22.5" customHeight="1">
      <c r="A16" s="13"/>
      <c r="B16" s="25"/>
      <c r="C16" s="20" t="s">
        <v>19</v>
      </c>
      <c r="D16" s="65">
        <f t="shared" si="4"/>
        <v>74</v>
      </c>
      <c r="E16" s="67">
        <v>168</v>
      </c>
      <c r="F16" s="65">
        <f t="shared" si="5"/>
        <v>31</v>
      </c>
      <c r="G16" s="68">
        <v>100</v>
      </c>
      <c r="H16" s="67">
        <v>0</v>
      </c>
      <c r="I16" s="68">
        <f t="shared" si="0"/>
        <v>0</v>
      </c>
      <c r="J16" s="67">
        <v>13</v>
      </c>
      <c r="K16" s="68">
        <f t="shared" si="1"/>
        <v>41.935483870967744</v>
      </c>
      <c r="L16" s="67">
        <v>18</v>
      </c>
      <c r="M16" s="68">
        <f t="shared" si="2"/>
        <v>58.06451612903226</v>
      </c>
      <c r="N16" s="67">
        <v>0</v>
      </c>
      <c r="O16" s="68">
        <f t="shared" si="3"/>
        <v>0</v>
      </c>
      <c r="P16" s="67">
        <v>11</v>
      </c>
      <c r="Q16" s="67">
        <v>200</v>
      </c>
      <c r="R16" s="67">
        <v>41</v>
      </c>
    </row>
    <row r="17" spans="1:18" ht="22.5" customHeight="1">
      <c r="A17" s="13"/>
      <c r="B17" s="25"/>
      <c r="C17" s="20" t="s">
        <v>20</v>
      </c>
      <c r="D17" s="65">
        <f t="shared" si="4"/>
        <v>44</v>
      </c>
      <c r="E17" s="67">
        <v>101</v>
      </c>
      <c r="F17" s="65">
        <f t="shared" si="5"/>
        <v>53</v>
      </c>
      <c r="G17" s="68">
        <v>100</v>
      </c>
      <c r="H17" s="67">
        <v>0</v>
      </c>
      <c r="I17" s="68">
        <f t="shared" si="0"/>
        <v>0</v>
      </c>
      <c r="J17" s="67">
        <v>47</v>
      </c>
      <c r="K17" s="68">
        <f t="shared" si="1"/>
        <v>88.67924528301887</v>
      </c>
      <c r="L17" s="67">
        <v>6</v>
      </c>
      <c r="M17" s="68">
        <f t="shared" si="2"/>
        <v>11.320754716981133</v>
      </c>
      <c r="N17" s="67">
        <v>0</v>
      </c>
      <c r="O17" s="68">
        <f t="shared" si="3"/>
        <v>0</v>
      </c>
      <c r="P17" s="67">
        <v>5</v>
      </c>
      <c r="Q17" s="67">
        <v>87</v>
      </c>
      <c r="R17" s="67">
        <v>2</v>
      </c>
    </row>
    <row r="18" spans="1:18" ht="22.5" customHeight="1">
      <c r="A18" s="13"/>
      <c r="B18" s="36"/>
      <c r="C18" s="28" t="s">
        <v>17</v>
      </c>
      <c r="D18" s="49">
        <f t="shared" si="4"/>
        <v>20755</v>
      </c>
      <c r="E18" s="71">
        <v>128</v>
      </c>
      <c r="F18" s="49">
        <f t="shared" si="5"/>
        <v>114</v>
      </c>
      <c r="G18" s="70">
        <v>100</v>
      </c>
      <c r="H18" s="71">
        <v>12</v>
      </c>
      <c r="I18" s="70">
        <f t="shared" si="0"/>
        <v>10.526315789473683</v>
      </c>
      <c r="J18" s="71">
        <v>71</v>
      </c>
      <c r="K18" s="70">
        <f t="shared" si="1"/>
        <v>62.28070175438597</v>
      </c>
      <c r="L18" s="71">
        <v>31</v>
      </c>
      <c r="M18" s="70">
        <f t="shared" si="2"/>
        <v>27.192982456140353</v>
      </c>
      <c r="N18" s="71">
        <v>0</v>
      </c>
      <c r="O18" s="70">
        <f t="shared" si="3"/>
        <v>0</v>
      </c>
      <c r="P18" s="71">
        <v>59</v>
      </c>
      <c r="Q18" s="71">
        <v>20710</v>
      </c>
      <c r="R18" s="71">
        <v>20660</v>
      </c>
    </row>
    <row r="19" spans="1:18" ht="22.5" customHeight="1">
      <c r="A19" s="37"/>
      <c r="B19" s="36" t="s">
        <v>21</v>
      </c>
      <c r="C19" s="38"/>
      <c r="D19" s="61">
        <f t="shared" si="4"/>
        <v>0</v>
      </c>
      <c r="E19" s="62">
        <v>0</v>
      </c>
      <c r="F19" s="61">
        <f t="shared" si="5"/>
        <v>0</v>
      </c>
      <c r="G19" s="72" t="s">
        <v>11</v>
      </c>
      <c r="H19" s="62">
        <v>0</v>
      </c>
      <c r="I19" s="72" t="s">
        <v>11</v>
      </c>
      <c r="J19" s="62">
        <v>0</v>
      </c>
      <c r="K19" s="72" t="s">
        <v>11</v>
      </c>
      <c r="L19" s="62">
        <v>0</v>
      </c>
      <c r="M19" s="72" t="s">
        <v>11</v>
      </c>
      <c r="N19" s="62">
        <v>0</v>
      </c>
      <c r="O19" s="72" t="s">
        <v>11</v>
      </c>
      <c r="P19" s="62">
        <v>0</v>
      </c>
      <c r="Q19" s="62">
        <v>0</v>
      </c>
      <c r="R19" s="62">
        <v>0</v>
      </c>
    </row>
    <row r="20" spans="1:18" ht="22.5" customHeight="1">
      <c r="A20" s="91" t="s">
        <v>22</v>
      </c>
      <c r="B20" s="94"/>
      <c r="C20" s="94"/>
      <c r="D20" s="63">
        <f t="shared" si="4"/>
        <v>94</v>
      </c>
      <c r="E20" s="64">
        <f>SUM(E21:E22)</f>
        <v>257</v>
      </c>
      <c r="F20" s="63">
        <f t="shared" si="5"/>
        <v>240</v>
      </c>
      <c r="G20" s="66">
        <v>100</v>
      </c>
      <c r="H20" s="64">
        <f>SUM(H21:H22)</f>
        <v>44</v>
      </c>
      <c r="I20" s="66">
        <f>H20/F20*100</f>
        <v>18.333333333333332</v>
      </c>
      <c r="J20" s="64">
        <f>SUM(J21:J22)</f>
        <v>127</v>
      </c>
      <c r="K20" s="66">
        <f>J20/F20*100</f>
        <v>52.916666666666664</v>
      </c>
      <c r="L20" s="64">
        <f>SUM(L21:L22)</f>
        <v>69</v>
      </c>
      <c r="M20" s="66">
        <f>L20/F20*100</f>
        <v>28.749999999999996</v>
      </c>
      <c r="N20" s="64">
        <f>SUM(N21:N22)</f>
        <v>0</v>
      </c>
      <c r="O20" s="66">
        <f>N20/F20*100</f>
        <v>0</v>
      </c>
      <c r="P20" s="64">
        <f>SUM(P21:P22)</f>
        <v>39</v>
      </c>
      <c r="Q20" s="64">
        <f>SUM(Q21:Q22)</f>
        <v>72</v>
      </c>
      <c r="R20" s="64">
        <f>SUM(R21:R22)</f>
        <v>9</v>
      </c>
    </row>
    <row r="21" spans="1:18" ht="22.5" customHeight="1">
      <c r="A21" s="25"/>
      <c r="B21" s="14"/>
      <c r="C21" s="69" t="s">
        <v>15</v>
      </c>
      <c r="D21" s="73">
        <f t="shared" si="4"/>
        <v>82</v>
      </c>
      <c r="E21" s="43">
        <v>207</v>
      </c>
      <c r="F21" s="73">
        <f t="shared" si="5"/>
        <v>185</v>
      </c>
      <c r="G21" s="74">
        <v>100</v>
      </c>
      <c r="H21" s="43">
        <v>35</v>
      </c>
      <c r="I21" s="74">
        <f>H21/F21*100</f>
        <v>18.91891891891892</v>
      </c>
      <c r="J21" s="43">
        <v>106</v>
      </c>
      <c r="K21" s="74">
        <f>J21/F21*100</f>
        <v>57.2972972972973</v>
      </c>
      <c r="L21" s="43">
        <v>44</v>
      </c>
      <c r="M21" s="74">
        <f>L21/F21*100</f>
        <v>23.783783783783786</v>
      </c>
      <c r="N21" s="43">
        <v>0</v>
      </c>
      <c r="O21" s="74">
        <f>N21/F21*100</f>
        <v>0</v>
      </c>
      <c r="P21" s="43">
        <v>37</v>
      </c>
      <c r="Q21" s="43">
        <v>67</v>
      </c>
      <c r="R21" s="43">
        <v>9</v>
      </c>
    </row>
    <row r="22" spans="1:18" s="52" customFormat="1" ht="22.5" customHeight="1">
      <c r="A22" s="36"/>
      <c r="B22" s="44"/>
      <c r="C22" s="28" t="s">
        <v>17</v>
      </c>
      <c r="D22" s="49">
        <f t="shared" si="4"/>
        <v>12</v>
      </c>
      <c r="E22" s="49">
        <v>50</v>
      </c>
      <c r="F22" s="49">
        <f t="shared" si="5"/>
        <v>55</v>
      </c>
      <c r="G22" s="46">
        <v>100</v>
      </c>
      <c r="H22" s="49">
        <v>9</v>
      </c>
      <c r="I22" s="46">
        <f>H22/F22*100</f>
        <v>16.363636363636363</v>
      </c>
      <c r="J22" s="49">
        <v>21</v>
      </c>
      <c r="K22" s="46">
        <f>J22/F22*100</f>
        <v>38.18181818181819</v>
      </c>
      <c r="L22" s="49">
        <v>25</v>
      </c>
      <c r="M22" s="46">
        <f>L22/F22*100</f>
        <v>45.45454545454545</v>
      </c>
      <c r="N22" s="49">
        <v>0</v>
      </c>
      <c r="O22" s="46">
        <v>0</v>
      </c>
      <c r="P22" s="47">
        <v>2</v>
      </c>
      <c r="Q22" s="49">
        <v>5</v>
      </c>
      <c r="R22" s="49">
        <v>0</v>
      </c>
    </row>
    <row r="23" s="52" customFormat="1" ht="13.5"/>
    <row r="24" s="52" customFormat="1" ht="13.5"/>
    <row r="25" s="52" customFormat="1" ht="13.5"/>
    <row r="26" s="52" customFormat="1" ht="13.5"/>
    <row r="27" s="52" customFormat="1" ht="13.5"/>
    <row r="28" s="52" customFormat="1" ht="13.5"/>
    <row r="29" s="52" customFormat="1" ht="13.5"/>
    <row r="30" s="52" customFormat="1" ht="13.5"/>
    <row r="31" s="52" customFormat="1" ht="13.5"/>
    <row r="32" s="52" customFormat="1" ht="13.5"/>
  </sheetData>
  <sheetProtection/>
  <mergeCells count="12">
    <mergeCell ref="A7:C7"/>
    <mergeCell ref="A20:C20"/>
    <mergeCell ref="A2:R2"/>
    <mergeCell ref="A4:C6"/>
    <mergeCell ref="D4:D5"/>
    <mergeCell ref="E4:E5"/>
    <mergeCell ref="F4:O4"/>
    <mergeCell ref="Q4:R4"/>
    <mergeCell ref="H5:I5"/>
    <mergeCell ref="J5:K5"/>
    <mergeCell ref="L5:M5"/>
    <mergeCell ref="N5:O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明朝,標準"-32-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pane xSplit="3" ySplit="6" topLeftCell="D7" activePane="bottomRight" state="frozen"/>
      <selection pane="topLeft" activeCell="F35" sqref="F35"/>
      <selection pane="topRight" activeCell="F35" sqref="F35"/>
      <selection pane="bottomLeft" activeCell="F35" sqref="F35"/>
      <selection pane="bottomRight" activeCell="A1" sqref="A1"/>
    </sheetView>
  </sheetViews>
  <sheetFormatPr defaultColWidth="9.140625" defaultRowHeight="15"/>
  <cols>
    <col min="1" max="1" width="2.140625" style="2" customWidth="1"/>
    <col min="2" max="2" width="2.57421875" style="2" customWidth="1"/>
    <col min="3" max="3" width="27.8515625" style="2" customWidth="1"/>
    <col min="4" max="4" width="9.57421875" style="2" bestFit="1" customWidth="1"/>
    <col min="5" max="5" width="9.421875" style="2" bestFit="1" customWidth="1"/>
    <col min="6" max="9" width="6.421875" style="2" customWidth="1"/>
    <col min="10" max="11" width="7.7109375" style="2" customWidth="1"/>
    <col min="12" max="13" width="6.7109375" style="2" customWidth="1"/>
    <col min="14" max="16" width="6.421875" style="2" customWidth="1"/>
    <col min="17" max="17" width="7.28125" style="2" customWidth="1"/>
    <col min="18" max="18" width="7.57421875" style="2" customWidth="1"/>
    <col min="19" max="16384" width="9.00390625" style="2" customWidth="1"/>
  </cols>
  <sheetData>
    <row r="1" spans="1:17" s="1" customFormat="1" ht="13.5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s="1" customFormat="1" ht="14.25">
      <c r="A2" s="102" t="s">
        <v>39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/>
    </row>
    <row r="3" spans="1:17" ht="18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8" ht="22.5" customHeight="1">
      <c r="A4" s="96" t="s">
        <v>25</v>
      </c>
      <c r="B4" s="97"/>
      <c r="C4" s="98"/>
      <c r="D4" s="104" t="s">
        <v>26</v>
      </c>
      <c r="E4" s="104" t="s">
        <v>27</v>
      </c>
      <c r="F4" s="96" t="s">
        <v>28</v>
      </c>
      <c r="G4" s="120"/>
      <c r="H4" s="120"/>
      <c r="I4" s="120"/>
      <c r="J4" s="120"/>
      <c r="K4" s="120"/>
      <c r="L4" s="120"/>
      <c r="M4" s="120"/>
      <c r="N4" s="120"/>
      <c r="O4" s="121"/>
      <c r="P4" s="104" t="s">
        <v>29</v>
      </c>
      <c r="Q4" s="96" t="s">
        <v>7</v>
      </c>
      <c r="R4" s="105"/>
    </row>
    <row r="5" spans="1:18" ht="21.75" customHeight="1">
      <c r="A5" s="111"/>
      <c r="B5" s="112"/>
      <c r="C5" s="113"/>
      <c r="D5" s="114"/>
      <c r="E5" s="114"/>
      <c r="F5" s="54"/>
      <c r="G5" s="55"/>
      <c r="H5" s="88" t="s">
        <v>40</v>
      </c>
      <c r="I5" s="90"/>
      <c r="J5" s="106" t="s">
        <v>41</v>
      </c>
      <c r="K5" s="107"/>
      <c r="L5" s="108" t="s">
        <v>42</v>
      </c>
      <c r="M5" s="107"/>
      <c r="N5" s="88" t="s">
        <v>43</v>
      </c>
      <c r="O5" s="90"/>
      <c r="P5" s="114"/>
      <c r="Q5" s="56"/>
      <c r="R5" s="53" t="s">
        <v>34</v>
      </c>
    </row>
    <row r="6" spans="1:18" ht="21.75" customHeight="1">
      <c r="A6" s="115"/>
      <c r="B6" s="116"/>
      <c r="C6" s="117"/>
      <c r="D6" s="57" t="s">
        <v>35</v>
      </c>
      <c r="E6" s="57" t="s">
        <v>35</v>
      </c>
      <c r="F6" s="57" t="s">
        <v>35</v>
      </c>
      <c r="G6" s="57" t="s">
        <v>36</v>
      </c>
      <c r="H6" s="57" t="s">
        <v>35</v>
      </c>
      <c r="I6" s="57" t="s">
        <v>36</v>
      </c>
      <c r="J6" s="57" t="s">
        <v>35</v>
      </c>
      <c r="K6" s="57" t="s">
        <v>36</v>
      </c>
      <c r="L6" s="57" t="s">
        <v>35</v>
      </c>
      <c r="M6" s="57" t="s">
        <v>36</v>
      </c>
      <c r="N6" s="57" t="s">
        <v>35</v>
      </c>
      <c r="O6" s="57" t="s">
        <v>36</v>
      </c>
      <c r="P6" s="56" t="s">
        <v>35</v>
      </c>
      <c r="Q6" s="56" t="s">
        <v>35</v>
      </c>
      <c r="R6" s="57" t="s">
        <v>35</v>
      </c>
    </row>
    <row r="7" spans="1:18" ht="22.5" customHeight="1">
      <c r="A7" s="88" t="s">
        <v>37</v>
      </c>
      <c r="B7" s="118"/>
      <c r="C7" s="119"/>
      <c r="D7" s="58">
        <f>D8+D20</f>
        <v>21585</v>
      </c>
      <c r="E7" s="58">
        <f>E8+E20</f>
        <v>1983</v>
      </c>
      <c r="F7" s="58">
        <f>F8+F20</f>
        <v>1191</v>
      </c>
      <c r="G7" s="59">
        <v>100</v>
      </c>
      <c r="H7" s="58">
        <f>H8+H20</f>
        <v>363</v>
      </c>
      <c r="I7" s="60">
        <f aca="true" t="shared" si="0" ref="I7:I18">H7/F7*100</f>
        <v>30.478589420654913</v>
      </c>
      <c r="J7" s="58">
        <f>J8+J20</f>
        <v>265</v>
      </c>
      <c r="K7" s="60">
        <f aca="true" t="shared" si="1" ref="K7:K18">J7/F7*100</f>
        <v>22.250209907640638</v>
      </c>
      <c r="L7" s="58">
        <f>L8+L20</f>
        <v>291</v>
      </c>
      <c r="M7" s="60">
        <f aca="true" t="shared" si="2" ref="M7:M18">L7/F7*100</f>
        <v>24.43324937027708</v>
      </c>
      <c r="N7" s="58">
        <f>N8+N20</f>
        <v>272</v>
      </c>
      <c r="O7" s="60">
        <f aca="true" t="shared" si="3" ref="O7:O18">N7/F7*100</f>
        <v>22.837951301427374</v>
      </c>
      <c r="P7" s="58">
        <f>P8+P20</f>
        <v>274</v>
      </c>
      <c r="Q7" s="58">
        <f>Q8+Q20</f>
        <v>22103</v>
      </c>
      <c r="R7" s="58">
        <f>R8+R20</f>
        <v>20948</v>
      </c>
    </row>
    <row r="8" spans="1:18" ht="22.5" customHeight="1">
      <c r="A8" s="91" t="s">
        <v>12</v>
      </c>
      <c r="B8" s="92"/>
      <c r="C8" s="93"/>
      <c r="D8" s="61">
        <f>D9+D14+D19</f>
        <v>21491</v>
      </c>
      <c r="E8" s="62">
        <f>E9+E14+E19</f>
        <v>1726</v>
      </c>
      <c r="F8" s="61">
        <f>F9+F14+F19</f>
        <v>951</v>
      </c>
      <c r="G8" s="60">
        <v>100</v>
      </c>
      <c r="H8" s="61">
        <f>H9+H14+H19</f>
        <v>283</v>
      </c>
      <c r="I8" s="60">
        <f t="shared" si="0"/>
        <v>29.758149316508938</v>
      </c>
      <c r="J8" s="61">
        <f>J9+J14+J19</f>
        <v>222</v>
      </c>
      <c r="K8" s="60">
        <f t="shared" si="1"/>
        <v>23.34384858044164</v>
      </c>
      <c r="L8" s="61">
        <f>L9+L14+L19</f>
        <v>219</v>
      </c>
      <c r="M8" s="60">
        <f t="shared" si="2"/>
        <v>23.02839116719243</v>
      </c>
      <c r="N8" s="61">
        <f>N9+N14+N19</f>
        <v>227</v>
      </c>
      <c r="O8" s="60">
        <f t="shared" si="3"/>
        <v>23.86961093585699</v>
      </c>
      <c r="P8" s="61">
        <f>P9+P14+P19</f>
        <v>235</v>
      </c>
      <c r="Q8" s="61">
        <f>Q9+Q14+Q19</f>
        <v>22031</v>
      </c>
      <c r="R8" s="61">
        <f>R9+R14+R19</f>
        <v>20939</v>
      </c>
    </row>
    <row r="9" spans="1:18" ht="22.5" customHeight="1">
      <c r="A9" s="13"/>
      <c r="B9" s="14" t="s">
        <v>13</v>
      </c>
      <c r="C9" s="15"/>
      <c r="D9" s="75">
        <f aca="true" t="shared" si="4" ref="D9:D21">F9+P9+Q9-E9</f>
        <v>539</v>
      </c>
      <c r="E9" s="64">
        <f>SUM(E10:E13)</f>
        <v>1116</v>
      </c>
      <c r="F9" s="65">
        <f aca="true" t="shared" si="5" ref="F9:F21">H9+J9+L9+N9</f>
        <v>567</v>
      </c>
      <c r="G9" s="66">
        <v>100</v>
      </c>
      <c r="H9" s="64">
        <f>SUM(H10:H13)</f>
        <v>169</v>
      </c>
      <c r="I9" s="66">
        <f t="shared" si="0"/>
        <v>29.80599647266314</v>
      </c>
      <c r="J9" s="64">
        <f>SUM(J10:J13)</f>
        <v>126</v>
      </c>
      <c r="K9" s="66">
        <f t="shared" si="1"/>
        <v>22.22222222222222</v>
      </c>
      <c r="L9" s="64">
        <f>SUM(L10:L13)</f>
        <v>136</v>
      </c>
      <c r="M9" s="66">
        <f t="shared" si="2"/>
        <v>23.985890652557316</v>
      </c>
      <c r="N9" s="64">
        <f>SUM(N10:N13)</f>
        <v>136</v>
      </c>
      <c r="O9" s="66">
        <f t="shared" si="3"/>
        <v>23.985890652557316</v>
      </c>
      <c r="P9" s="64">
        <f>SUM(P10:P13)</f>
        <v>141</v>
      </c>
      <c r="Q9" s="64">
        <f>SUM(Q10:Q13)</f>
        <v>947</v>
      </c>
      <c r="R9" s="64">
        <f>SUM(R10:R13)</f>
        <v>193</v>
      </c>
    </row>
    <row r="10" spans="1:18" ht="22.5" customHeight="1">
      <c r="A10" s="13"/>
      <c r="B10" s="14"/>
      <c r="C10" s="20" t="s">
        <v>14</v>
      </c>
      <c r="D10" s="65">
        <f t="shared" si="4"/>
        <v>372</v>
      </c>
      <c r="E10" s="67">
        <v>610</v>
      </c>
      <c r="F10" s="65">
        <f t="shared" si="5"/>
        <v>215</v>
      </c>
      <c r="G10" s="68">
        <v>100</v>
      </c>
      <c r="H10" s="67">
        <v>8</v>
      </c>
      <c r="I10" s="68">
        <f t="shared" si="0"/>
        <v>3.7209302325581395</v>
      </c>
      <c r="J10" s="67">
        <v>54</v>
      </c>
      <c r="K10" s="68">
        <f t="shared" si="1"/>
        <v>25.116279069767444</v>
      </c>
      <c r="L10" s="67">
        <v>58</v>
      </c>
      <c r="M10" s="68">
        <f t="shared" si="2"/>
        <v>26.976744186046513</v>
      </c>
      <c r="N10" s="67">
        <v>95</v>
      </c>
      <c r="O10" s="68">
        <f t="shared" si="3"/>
        <v>44.18604651162791</v>
      </c>
      <c r="P10" s="23">
        <v>121</v>
      </c>
      <c r="Q10" s="67">
        <v>646</v>
      </c>
      <c r="R10" s="67">
        <v>123</v>
      </c>
    </row>
    <row r="11" spans="1:18" ht="22.5" customHeight="1">
      <c r="A11" s="13"/>
      <c r="B11" s="25"/>
      <c r="C11" s="69" t="s">
        <v>15</v>
      </c>
      <c r="D11" s="65">
        <f t="shared" si="4"/>
        <v>56</v>
      </c>
      <c r="E11" s="67">
        <v>191</v>
      </c>
      <c r="F11" s="65">
        <f t="shared" si="5"/>
        <v>180</v>
      </c>
      <c r="G11" s="68">
        <v>100</v>
      </c>
      <c r="H11" s="67">
        <v>86</v>
      </c>
      <c r="I11" s="68">
        <f t="shared" si="0"/>
        <v>47.77777777777778</v>
      </c>
      <c r="J11" s="67">
        <v>37</v>
      </c>
      <c r="K11" s="68">
        <f t="shared" si="1"/>
        <v>20.555555555555554</v>
      </c>
      <c r="L11" s="67">
        <v>48</v>
      </c>
      <c r="M11" s="68">
        <f t="shared" si="2"/>
        <v>26.666666666666668</v>
      </c>
      <c r="N11" s="67">
        <v>9</v>
      </c>
      <c r="O11" s="68">
        <f t="shared" si="3"/>
        <v>5</v>
      </c>
      <c r="P11" s="23">
        <v>12</v>
      </c>
      <c r="Q11" s="67">
        <v>55</v>
      </c>
      <c r="R11" s="67">
        <v>28</v>
      </c>
    </row>
    <row r="12" spans="1:18" ht="21.75" customHeight="1">
      <c r="A12" s="13"/>
      <c r="B12" s="25"/>
      <c r="C12" s="27" t="s">
        <v>16</v>
      </c>
      <c r="D12" s="65">
        <f t="shared" si="4"/>
        <v>65</v>
      </c>
      <c r="E12" s="67">
        <v>177</v>
      </c>
      <c r="F12" s="65">
        <f t="shared" si="5"/>
        <v>48</v>
      </c>
      <c r="G12" s="68">
        <v>100</v>
      </c>
      <c r="H12" s="67">
        <v>5</v>
      </c>
      <c r="I12" s="68">
        <f t="shared" si="0"/>
        <v>10.416666666666668</v>
      </c>
      <c r="J12" s="67">
        <v>7</v>
      </c>
      <c r="K12" s="68">
        <f t="shared" si="1"/>
        <v>14.583333333333334</v>
      </c>
      <c r="L12" s="67">
        <v>14</v>
      </c>
      <c r="M12" s="68">
        <f t="shared" si="2"/>
        <v>29.166666666666668</v>
      </c>
      <c r="N12" s="67">
        <v>22</v>
      </c>
      <c r="O12" s="68">
        <f t="shared" si="3"/>
        <v>45.83333333333333</v>
      </c>
      <c r="P12" s="23">
        <v>5</v>
      </c>
      <c r="Q12" s="43">
        <v>189</v>
      </c>
      <c r="R12" s="43">
        <v>24</v>
      </c>
    </row>
    <row r="13" spans="1:18" ht="22.5" customHeight="1">
      <c r="A13" s="13"/>
      <c r="B13" s="25"/>
      <c r="C13" s="28" t="s">
        <v>17</v>
      </c>
      <c r="D13" s="65">
        <f t="shared" si="4"/>
        <v>46</v>
      </c>
      <c r="E13" s="30">
        <v>138</v>
      </c>
      <c r="F13" s="65">
        <f t="shared" si="5"/>
        <v>124</v>
      </c>
      <c r="G13" s="70">
        <v>100</v>
      </c>
      <c r="H13" s="71">
        <v>70</v>
      </c>
      <c r="I13" s="70">
        <f t="shared" si="0"/>
        <v>56.451612903225815</v>
      </c>
      <c r="J13" s="71">
        <v>28</v>
      </c>
      <c r="K13" s="70">
        <f t="shared" si="1"/>
        <v>22.58064516129032</v>
      </c>
      <c r="L13" s="71">
        <v>16</v>
      </c>
      <c r="M13" s="70">
        <f t="shared" si="2"/>
        <v>12.903225806451612</v>
      </c>
      <c r="N13" s="71">
        <v>10</v>
      </c>
      <c r="O13" s="70">
        <f t="shared" si="3"/>
        <v>8.064516129032258</v>
      </c>
      <c r="P13" s="71">
        <v>3</v>
      </c>
      <c r="Q13" s="71">
        <v>57</v>
      </c>
      <c r="R13" s="71">
        <v>18</v>
      </c>
    </row>
    <row r="14" spans="1:18" ht="22.5" customHeight="1">
      <c r="A14" s="13"/>
      <c r="B14" s="10" t="s">
        <v>18</v>
      </c>
      <c r="C14" s="31"/>
      <c r="D14" s="75">
        <f t="shared" si="4"/>
        <v>20952</v>
      </c>
      <c r="E14" s="64">
        <f>SUM(E15:E18)</f>
        <v>610</v>
      </c>
      <c r="F14" s="75">
        <f t="shared" si="5"/>
        <v>384</v>
      </c>
      <c r="G14" s="66">
        <v>100</v>
      </c>
      <c r="H14" s="64">
        <f>SUM(H15:H18)</f>
        <v>114</v>
      </c>
      <c r="I14" s="66">
        <f t="shared" si="0"/>
        <v>29.6875</v>
      </c>
      <c r="J14" s="64">
        <f>SUM(J15:J18)</f>
        <v>96</v>
      </c>
      <c r="K14" s="66">
        <f t="shared" si="1"/>
        <v>25</v>
      </c>
      <c r="L14" s="64">
        <f>SUM(L15:L18)</f>
        <v>83</v>
      </c>
      <c r="M14" s="66">
        <f t="shared" si="2"/>
        <v>21.614583333333336</v>
      </c>
      <c r="N14" s="64">
        <f>SUM(N15:N18)</f>
        <v>91</v>
      </c>
      <c r="O14" s="66">
        <f t="shared" si="3"/>
        <v>23.697916666666664</v>
      </c>
      <c r="P14" s="64">
        <f>SUM(P15:P18)</f>
        <v>94</v>
      </c>
      <c r="Q14" s="64">
        <f>SUM(Q15:Q18)</f>
        <v>21084</v>
      </c>
      <c r="R14" s="64">
        <f>SUM(R15:R18)</f>
        <v>20746</v>
      </c>
    </row>
    <row r="15" spans="1:18" ht="22.5" customHeight="1">
      <c r="A15" s="13"/>
      <c r="B15" s="25"/>
      <c r="C15" s="69" t="s">
        <v>44</v>
      </c>
      <c r="D15" s="65">
        <f t="shared" si="4"/>
        <v>79</v>
      </c>
      <c r="E15" s="23">
        <v>213</v>
      </c>
      <c r="F15" s="65">
        <f t="shared" si="5"/>
        <v>186</v>
      </c>
      <c r="G15" s="68">
        <v>100</v>
      </c>
      <c r="H15" s="67">
        <v>71</v>
      </c>
      <c r="I15" s="68">
        <f t="shared" si="0"/>
        <v>38.17204301075269</v>
      </c>
      <c r="J15" s="67">
        <v>53</v>
      </c>
      <c r="K15" s="68">
        <f t="shared" si="1"/>
        <v>28.49462365591398</v>
      </c>
      <c r="L15" s="67">
        <v>42</v>
      </c>
      <c r="M15" s="68">
        <f t="shared" si="2"/>
        <v>22.58064516129032</v>
      </c>
      <c r="N15" s="67">
        <v>20</v>
      </c>
      <c r="O15" s="68">
        <f t="shared" si="3"/>
        <v>10.75268817204301</v>
      </c>
      <c r="P15" s="67">
        <v>19</v>
      </c>
      <c r="Q15" s="67">
        <v>87</v>
      </c>
      <c r="R15" s="67">
        <v>43</v>
      </c>
    </row>
    <row r="16" spans="1:18" ht="22.5" customHeight="1">
      <c r="A16" s="13"/>
      <c r="B16" s="25"/>
      <c r="C16" s="20" t="s">
        <v>19</v>
      </c>
      <c r="D16" s="65">
        <f t="shared" si="4"/>
        <v>74</v>
      </c>
      <c r="E16" s="23">
        <v>168</v>
      </c>
      <c r="F16" s="65">
        <f t="shared" si="5"/>
        <v>31</v>
      </c>
      <c r="G16" s="68">
        <v>100</v>
      </c>
      <c r="H16" s="67">
        <v>11</v>
      </c>
      <c r="I16" s="68">
        <f t="shared" si="0"/>
        <v>35.483870967741936</v>
      </c>
      <c r="J16" s="67">
        <v>0</v>
      </c>
      <c r="K16" s="68">
        <f t="shared" si="1"/>
        <v>0</v>
      </c>
      <c r="L16" s="67">
        <v>4</v>
      </c>
      <c r="M16" s="68">
        <f t="shared" si="2"/>
        <v>12.903225806451612</v>
      </c>
      <c r="N16" s="67">
        <v>16</v>
      </c>
      <c r="O16" s="68">
        <f t="shared" si="3"/>
        <v>51.61290322580645</v>
      </c>
      <c r="P16" s="67">
        <v>11</v>
      </c>
      <c r="Q16" s="67">
        <v>200</v>
      </c>
      <c r="R16" s="67">
        <v>41</v>
      </c>
    </row>
    <row r="17" spans="1:18" ht="22.5" customHeight="1">
      <c r="A17" s="13"/>
      <c r="B17" s="25"/>
      <c r="C17" s="20" t="s">
        <v>20</v>
      </c>
      <c r="D17" s="65">
        <f t="shared" si="4"/>
        <v>44</v>
      </c>
      <c r="E17" s="23">
        <v>101</v>
      </c>
      <c r="F17" s="65">
        <f t="shared" si="5"/>
        <v>53</v>
      </c>
      <c r="G17" s="68">
        <v>100</v>
      </c>
      <c r="H17" s="67">
        <v>7</v>
      </c>
      <c r="I17" s="68">
        <f t="shared" si="0"/>
        <v>13.20754716981132</v>
      </c>
      <c r="J17" s="67">
        <v>10</v>
      </c>
      <c r="K17" s="68">
        <f t="shared" si="1"/>
        <v>18.867924528301888</v>
      </c>
      <c r="L17" s="67">
        <v>4</v>
      </c>
      <c r="M17" s="68">
        <f t="shared" si="2"/>
        <v>7.547169811320755</v>
      </c>
      <c r="N17" s="67">
        <v>32</v>
      </c>
      <c r="O17" s="68">
        <f t="shared" si="3"/>
        <v>60.37735849056604</v>
      </c>
      <c r="P17" s="67">
        <v>5</v>
      </c>
      <c r="Q17" s="67">
        <v>87</v>
      </c>
      <c r="R17" s="67">
        <v>2</v>
      </c>
    </row>
    <row r="18" spans="1:18" ht="22.5" customHeight="1">
      <c r="A18" s="13"/>
      <c r="B18" s="36"/>
      <c r="C18" s="28" t="s">
        <v>17</v>
      </c>
      <c r="D18" s="65">
        <f t="shared" si="4"/>
        <v>20755</v>
      </c>
      <c r="E18" s="30">
        <v>128</v>
      </c>
      <c r="F18" s="65">
        <f t="shared" si="5"/>
        <v>114</v>
      </c>
      <c r="G18" s="70">
        <v>100</v>
      </c>
      <c r="H18" s="71">
        <v>25</v>
      </c>
      <c r="I18" s="70">
        <f t="shared" si="0"/>
        <v>21.929824561403507</v>
      </c>
      <c r="J18" s="71">
        <v>33</v>
      </c>
      <c r="K18" s="70">
        <f t="shared" si="1"/>
        <v>28.947368421052634</v>
      </c>
      <c r="L18" s="71">
        <v>33</v>
      </c>
      <c r="M18" s="70">
        <f t="shared" si="2"/>
        <v>28.947368421052634</v>
      </c>
      <c r="N18" s="71">
        <v>23</v>
      </c>
      <c r="O18" s="70">
        <f t="shared" si="3"/>
        <v>20.175438596491226</v>
      </c>
      <c r="P18" s="71">
        <v>59</v>
      </c>
      <c r="Q18" s="71">
        <v>20710</v>
      </c>
      <c r="R18" s="71">
        <v>20660</v>
      </c>
    </row>
    <row r="19" spans="1:18" ht="22.5" customHeight="1">
      <c r="A19" s="37"/>
      <c r="B19" s="36" t="s">
        <v>21</v>
      </c>
      <c r="C19" s="38"/>
      <c r="D19" s="61">
        <f t="shared" si="4"/>
        <v>0</v>
      </c>
      <c r="E19" s="62">
        <v>0</v>
      </c>
      <c r="F19" s="61">
        <f t="shared" si="5"/>
        <v>0</v>
      </c>
      <c r="G19" s="12" t="s">
        <v>11</v>
      </c>
      <c r="H19" s="62">
        <v>0</v>
      </c>
      <c r="I19" s="12" t="s">
        <v>11</v>
      </c>
      <c r="J19" s="62">
        <v>0</v>
      </c>
      <c r="K19" s="12" t="s">
        <v>11</v>
      </c>
      <c r="L19" s="62">
        <v>0</v>
      </c>
      <c r="M19" s="12" t="s">
        <v>11</v>
      </c>
      <c r="N19" s="62">
        <v>0</v>
      </c>
      <c r="O19" s="12" t="s">
        <v>11</v>
      </c>
      <c r="P19" s="62">
        <v>0</v>
      </c>
      <c r="Q19" s="62">
        <v>0</v>
      </c>
      <c r="R19" s="62">
        <v>0</v>
      </c>
    </row>
    <row r="20" spans="1:18" ht="22.5" customHeight="1">
      <c r="A20" s="91" t="s">
        <v>22</v>
      </c>
      <c r="B20" s="94"/>
      <c r="C20" s="94"/>
      <c r="D20" s="75">
        <f t="shared" si="4"/>
        <v>94</v>
      </c>
      <c r="E20" s="64">
        <f>SUM(E21:E22)</f>
        <v>257</v>
      </c>
      <c r="F20" s="75">
        <f t="shared" si="5"/>
        <v>240</v>
      </c>
      <c r="G20" s="66">
        <v>100</v>
      </c>
      <c r="H20" s="64">
        <f>SUM(H21:H22)</f>
        <v>80</v>
      </c>
      <c r="I20" s="66">
        <f>H20/F20*100</f>
        <v>33.33333333333333</v>
      </c>
      <c r="J20" s="64">
        <f>SUM(J21:J22)</f>
        <v>43</v>
      </c>
      <c r="K20" s="66">
        <f>J20/F20*100</f>
        <v>17.916666666666668</v>
      </c>
      <c r="L20" s="64">
        <f>SUM(L21:L22)</f>
        <v>72</v>
      </c>
      <c r="M20" s="66">
        <f>L20/F20*100</f>
        <v>30</v>
      </c>
      <c r="N20" s="64">
        <f>SUM(N21:N22)</f>
        <v>45</v>
      </c>
      <c r="O20" s="66">
        <f>N20/F20*100</f>
        <v>18.75</v>
      </c>
      <c r="P20" s="64">
        <f>SUM(P21:P22)</f>
        <v>39</v>
      </c>
      <c r="Q20" s="64">
        <f>SUM(Q21:Q22)</f>
        <v>72</v>
      </c>
      <c r="R20" s="64">
        <f>SUM(R21:R22)</f>
        <v>9</v>
      </c>
    </row>
    <row r="21" spans="1:18" ht="22.5" customHeight="1">
      <c r="A21" s="25"/>
      <c r="B21" s="14"/>
      <c r="C21" s="69" t="s">
        <v>44</v>
      </c>
      <c r="D21" s="73">
        <f t="shared" si="4"/>
        <v>82</v>
      </c>
      <c r="E21" s="43">
        <v>207</v>
      </c>
      <c r="F21" s="73">
        <f t="shared" si="5"/>
        <v>185</v>
      </c>
      <c r="G21" s="74">
        <v>100</v>
      </c>
      <c r="H21" s="43">
        <v>26</v>
      </c>
      <c r="I21" s="74">
        <f>H21/F21*100</f>
        <v>14.054054054054054</v>
      </c>
      <c r="J21" s="43">
        <v>42</v>
      </c>
      <c r="K21" s="74">
        <f>J21/F21*100</f>
        <v>22.702702702702705</v>
      </c>
      <c r="L21" s="43">
        <v>72</v>
      </c>
      <c r="M21" s="74">
        <f>L21/F21*100</f>
        <v>38.91891891891892</v>
      </c>
      <c r="N21" s="43">
        <v>45</v>
      </c>
      <c r="O21" s="74">
        <f>N21/F21*100</f>
        <v>24.324324324324326</v>
      </c>
      <c r="P21" s="43">
        <v>37</v>
      </c>
      <c r="Q21" s="43">
        <v>67</v>
      </c>
      <c r="R21" s="43">
        <v>9</v>
      </c>
    </row>
    <row r="22" spans="1:18" s="52" customFormat="1" ht="22.5" customHeight="1">
      <c r="A22" s="36"/>
      <c r="B22" s="44"/>
      <c r="C22" s="28" t="s">
        <v>17</v>
      </c>
      <c r="D22" s="48">
        <f>D20-D21</f>
        <v>12</v>
      </c>
      <c r="E22" s="48">
        <v>50</v>
      </c>
      <c r="F22" s="48">
        <f>F20-F21</f>
        <v>55</v>
      </c>
      <c r="G22" s="76">
        <v>100</v>
      </c>
      <c r="H22" s="48">
        <v>54</v>
      </c>
      <c r="I22" s="76">
        <f>H22/F22*100</f>
        <v>98.18181818181819</v>
      </c>
      <c r="J22" s="48">
        <v>1</v>
      </c>
      <c r="K22" s="76">
        <f>J22/F22*100</f>
        <v>1.8181818181818181</v>
      </c>
      <c r="L22" s="48">
        <v>0</v>
      </c>
      <c r="M22" s="76">
        <f>L22/F22*100</f>
        <v>0</v>
      </c>
      <c r="N22" s="48">
        <v>0</v>
      </c>
      <c r="O22" s="76">
        <f>N22/F22*100</f>
        <v>0</v>
      </c>
      <c r="P22" s="48">
        <v>2</v>
      </c>
      <c r="Q22" s="49">
        <v>5</v>
      </c>
      <c r="R22" s="49">
        <v>0</v>
      </c>
    </row>
    <row r="23" s="52" customFormat="1" ht="13.5"/>
    <row r="24" s="52" customFormat="1" ht="13.5"/>
    <row r="25" s="52" customFormat="1" ht="13.5"/>
    <row r="26" s="52" customFormat="1" ht="13.5"/>
    <row r="27" s="52" customFormat="1" ht="13.5"/>
    <row r="28" s="52" customFormat="1" ht="13.5"/>
    <row r="29" s="52" customFormat="1" ht="13.5"/>
    <row r="30" s="52" customFormat="1" ht="13.5"/>
    <row r="31" s="52" customFormat="1" ht="13.5"/>
    <row r="32" s="52" customFormat="1" ht="13.5"/>
  </sheetData>
  <sheetProtection/>
  <mergeCells count="14">
    <mergeCell ref="N5:O5"/>
    <mergeCell ref="A7:C7"/>
    <mergeCell ref="A8:C8"/>
    <mergeCell ref="A20:C20"/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明朝,標準"-33-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pane xSplit="1" ySplit="7" topLeftCell="B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"/>
    </sheetView>
  </sheetViews>
  <sheetFormatPr defaultColWidth="9.140625" defaultRowHeight="15"/>
  <cols>
    <col min="1" max="3" width="10.140625" style="2" customWidth="1"/>
    <col min="4" max="8" width="8.140625" style="2" customWidth="1"/>
    <col min="9" max="9" width="9.57421875" style="2" customWidth="1"/>
    <col min="10" max="10" width="9.00390625" style="2" customWidth="1"/>
    <col min="11" max="12" width="8.5742187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s="77" customFormat="1" ht="18" customHeight="1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14" s="77" customFormat="1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77" customFormat="1" ht="18" customHeight="1">
      <c r="A4" s="78" t="s">
        <v>47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18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79"/>
      <c r="O5" s="79" t="s">
        <v>48</v>
      </c>
    </row>
    <row r="6" spans="1:15" ht="18" customHeight="1">
      <c r="A6" s="104" t="s">
        <v>49</v>
      </c>
      <c r="B6" s="109" t="s">
        <v>50</v>
      </c>
      <c r="C6" s="109" t="s">
        <v>27</v>
      </c>
      <c r="D6" s="96" t="s">
        <v>51</v>
      </c>
      <c r="E6" s="97"/>
      <c r="F6" s="97"/>
      <c r="G6" s="97"/>
      <c r="H6" s="98"/>
      <c r="I6" s="88" t="s">
        <v>52</v>
      </c>
      <c r="J6" s="89"/>
      <c r="K6" s="89"/>
      <c r="L6" s="90"/>
      <c r="M6" s="104" t="s">
        <v>29</v>
      </c>
      <c r="N6" s="96" t="s">
        <v>7</v>
      </c>
      <c r="O6" s="98"/>
    </row>
    <row r="7" spans="1:15" ht="22.5">
      <c r="A7" s="114"/>
      <c r="B7" s="122"/>
      <c r="C7" s="122"/>
      <c r="D7" s="80"/>
      <c r="E7" s="57" t="s">
        <v>53</v>
      </c>
      <c r="F7" s="57" t="s">
        <v>54</v>
      </c>
      <c r="G7" s="57" t="s">
        <v>55</v>
      </c>
      <c r="H7" s="3" t="s">
        <v>56</v>
      </c>
      <c r="I7" s="54" t="s">
        <v>57</v>
      </c>
      <c r="J7" s="81" t="s">
        <v>58</v>
      </c>
      <c r="K7" s="82" t="s">
        <v>59</v>
      </c>
      <c r="L7" s="54" t="s">
        <v>43</v>
      </c>
      <c r="M7" s="110"/>
      <c r="N7" s="83"/>
      <c r="O7" s="57" t="s">
        <v>34</v>
      </c>
    </row>
    <row r="8" spans="1:15" ht="18" customHeight="1">
      <c r="A8" s="84" t="s">
        <v>60</v>
      </c>
      <c r="B8" s="85">
        <f>'別表３－４－１－(1)異議申立て'!B8+'別表３－４－１－(2)審査請求'!B8+'別表３－４－１－(3)再審査請求'!B8</f>
        <v>38</v>
      </c>
      <c r="C8" s="85">
        <f>'別表３－４－１－(1)異議申立て'!C8+'別表３－４－１－(2)審査請求'!C8+'別表３－４－１－(3)再審査請求'!C8</f>
        <v>48</v>
      </c>
      <c r="D8" s="85">
        <f>'別表３－４－１－(1)異議申立て'!D8+'別表３－４－１－(2)審査請求'!D8+'別表３－４－１－(3)再審査請求'!D8</f>
        <v>49</v>
      </c>
      <c r="E8" s="85">
        <f>'別表３－４－１－(1)異議申立て'!E8+'別表３－４－１－(2)審査請求'!E8+'別表３－４－１－(3)再審査請求'!E8</f>
        <v>4</v>
      </c>
      <c r="F8" s="85">
        <f>'別表３－４－１－(1)異議申立て'!F8+'別表３－４－１－(2)審査請求'!F8+'別表３－４－１－(3)再審査請求'!F8</f>
        <v>30</v>
      </c>
      <c r="G8" s="85">
        <f>'別表３－４－１－(1)異議申立て'!G8+'別表３－４－１－(2)審査請求'!G8+'別表３－４－１－(3)再審査請求'!G8</f>
        <v>15</v>
      </c>
      <c r="H8" s="85">
        <f>'別表３－４－１－(1)異議申立て'!H8+'別表３－４－１－(2)審査請求'!H8+'別表３－４－１－(3)再審査請求'!H8</f>
        <v>0</v>
      </c>
      <c r="I8" s="85">
        <f>'別表３－４－１－(1)異議申立て'!I8+'別表３－４－１－(2)審査請求'!I8+'別表３－４－１－(3)再審査請求'!I8</f>
        <v>16</v>
      </c>
      <c r="J8" s="85">
        <f>'別表３－４－１－(1)異議申立て'!J8+'別表３－４－１－(2)審査請求'!J8+'別表３－４－１－(3)再審査請求'!J8</f>
        <v>6</v>
      </c>
      <c r="K8" s="85">
        <f>'別表３－４－１－(1)異議申立て'!K8+'別表３－４－１－(2)審査請求'!K8+'別表３－４－１－(3)再審査請求'!K8</f>
        <v>16</v>
      </c>
      <c r="L8" s="85">
        <f>'別表３－４－１－(1)異議申立て'!L8+'別表３－４－１－(2)審査請求'!L8+'別表３－４－１－(3)再審査請求'!L8</f>
        <v>11</v>
      </c>
      <c r="M8" s="85">
        <f>'別表３－４－１－(1)異議申立て'!M8+'別表３－４－１－(2)審査請求'!M8+'別表３－４－１－(3)再審査請求'!M8</f>
        <v>8</v>
      </c>
      <c r="N8" s="85">
        <f>'別表３－４－１－(1)異議申立て'!N8+'別表３－４－１－(2)審査請求'!N8+'別表３－４－１－(3)再審査請求'!N8</f>
        <v>29</v>
      </c>
      <c r="O8" s="85">
        <f>'別表３－４－１－(1)異議申立て'!O8+'別表３－４－１－(2)審査請求'!O8+'別表３－４－１－(3)再審査請求'!O8</f>
        <v>7</v>
      </c>
    </row>
    <row r="9" spans="1:15" ht="18" customHeight="1">
      <c r="A9" s="84" t="s">
        <v>61</v>
      </c>
      <c r="B9" s="85">
        <f>'別表３－４－１－(1)異議申立て'!B9+'別表３－４－１－(2)審査請求'!B9+'別表３－４－１－(3)再審査請求'!B9</f>
        <v>23</v>
      </c>
      <c r="C9" s="85">
        <f>'別表３－４－１－(1)異議申立て'!C9+'別表３－４－１－(2)審査請求'!C9+'別表３－４－１－(3)再審査請求'!C9</f>
        <v>9</v>
      </c>
      <c r="D9" s="85">
        <f>'別表３－４－１－(1)異議申立て'!D9+'別表３－４－１－(2)審査請求'!D9+'別表３－４－１－(3)再審査請求'!D9</f>
        <v>26</v>
      </c>
      <c r="E9" s="85">
        <f>'別表３－４－１－(1)異議申立て'!E9+'別表３－４－１－(2)審査請求'!E9+'別表３－４－１－(3)再審査請求'!E9</f>
        <v>3</v>
      </c>
      <c r="F9" s="85">
        <f>'別表３－４－１－(1)異議申立て'!F9+'別表３－４－１－(2)審査請求'!F9+'別表３－４－１－(3)再審査請求'!F9</f>
        <v>9</v>
      </c>
      <c r="G9" s="85">
        <f>'別表３－４－１－(1)異議申立て'!G9+'別表３－４－１－(2)審査請求'!G9+'別表３－４－１－(3)再審査請求'!G9</f>
        <v>1</v>
      </c>
      <c r="H9" s="85">
        <f>'別表３－４－１－(1)異議申立て'!H9+'別表３－４－１－(2)審査請求'!H9+'別表３－４－１－(3)再審査請求'!H9</f>
        <v>13</v>
      </c>
      <c r="I9" s="85">
        <f>'別表３－４－１－(1)異議申立て'!I9+'別表３－４－１－(2)審査請求'!I9+'別表３－４－１－(3)再審査請求'!I9</f>
        <v>1</v>
      </c>
      <c r="J9" s="85">
        <f>'別表３－４－１－(1)異議申立て'!J9+'別表３－４－１－(2)審査請求'!J9+'別表３－４－１－(3)再審査請求'!J9</f>
        <v>3</v>
      </c>
      <c r="K9" s="85">
        <f>'別表３－４－１－(1)異議申立て'!K9+'別表３－４－１－(2)審査請求'!K9+'別表３－４－１－(3)再審査請求'!K9</f>
        <v>7</v>
      </c>
      <c r="L9" s="85">
        <f>'別表３－４－１－(1)異議申立て'!L9+'別表３－４－１－(2)審査請求'!L9+'別表３－４－１－(3)再審査請求'!L9</f>
        <v>15</v>
      </c>
      <c r="M9" s="85">
        <f>'別表３－４－１－(1)異議申立て'!M9+'別表３－４－１－(2)審査請求'!M9+'別表３－４－１－(3)再審査請求'!M9</f>
        <v>1</v>
      </c>
      <c r="N9" s="85">
        <f>'別表３－４－１－(1)異議申立て'!N9+'別表３－４－１－(2)審査請求'!N9+'別表３－４－１－(3)再審査請求'!N9</f>
        <v>5</v>
      </c>
      <c r="O9" s="85">
        <f>'別表３－４－１－(1)異議申立て'!O9+'別表３－４－１－(2)審査請求'!O9+'別表３－４－１－(3)再審査請求'!O9</f>
        <v>0</v>
      </c>
    </row>
    <row r="10" spans="1:15" ht="18" customHeight="1">
      <c r="A10" s="84" t="s">
        <v>62</v>
      </c>
      <c r="B10" s="85">
        <f>'別表３－４－１－(1)異議申立て'!B10+'別表３－４－１－(2)審査請求'!B10+'別表３－４－１－(3)再審査請求'!B10</f>
        <v>22</v>
      </c>
      <c r="C10" s="85">
        <f>'別表３－４－１－(1)異議申立て'!C10+'別表３－４－１－(2)審査請求'!C10+'別表３－４－１－(3)再審査請求'!C10</f>
        <v>44</v>
      </c>
      <c r="D10" s="85">
        <f>'別表３－４－１－(1)異議申立て'!D10+'別表３－４－１－(2)審査請求'!D10+'別表３－４－１－(3)再審査請求'!D10</f>
        <v>39</v>
      </c>
      <c r="E10" s="85">
        <f>'別表３－４－１－(1)異議申立て'!E10+'別表３－４－１－(2)審査請求'!E10+'別表３－４－１－(3)再審査請求'!E10</f>
        <v>3</v>
      </c>
      <c r="F10" s="85">
        <f>'別表３－４－１－(1)異議申立て'!F10+'別表３－４－１－(2)審査請求'!F10+'別表３－４－１－(3)再審査請求'!F10</f>
        <v>30</v>
      </c>
      <c r="G10" s="85">
        <f>'別表３－４－１－(1)異議申立て'!G10+'別表３－４－１－(2)審査請求'!G10+'別表３－４－１－(3)再審査請求'!G10</f>
        <v>6</v>
      </c>
      <c r="H10" s="85">
        <f>'別表３－４－１－(1)異議申立て'!H10+'別表３－４－１－(2)審査請求'!H10+'別表３－４－１－(3)再審査請求'!H10</f>
        <v>0</v>
      </c>
      <c r="I10" s="85">
        <f>'別表３－４－１－(1)異議申立て'!I10+'別表３－４－１－(2)審査請求'!I10+'別表３－４－１－(3)再審査請求'!I10</f>
        <v>15</v>
      </c>
      <c r="J10" s="85">
        <f>'別表３－４－１－(1)異議申立て'!J10+'別表３－４－１－(2)審査請求'!J10+'別表３－４－１－(3)再審査請求'!J10</f>
        <v>7</v>
      </c>
      <c r="K10" s="85">
        <f>'別表３－４－１－(1)異議申立て'!K10+'別表３－４－１－(2)審査請求'!K10+'別表３－４－１－(3)再審査請求'!K10</f>
        <v>17</v>
      </c>
      <c r="L10" s="85">
        <f>'別表３－４－１－(1)異議申立て'!L10+'別表３－４－１－(2)審査請求'!L10+'別表３－４－１－(3)再審査請求'!L10</f>
        <v>0</v>
      </c>
      <c r="M10" s="85">
        <f>'別表３－４－１－(1)異議申立て'!M10+'別表３－４－１－(2)審査請求'!M10+'別表３－４－１－(3)再審査請求'!M10</f>
        <v>7</v>
      </c>
      <c r="N10" s="85">
        <f>'別表３－４－１－(1)異議申立て'!N10+'別表３－４－１－(2)審査請求'!N10+'別表３－４－１－(3)再審査請求'!N10</f>
        <v>20</v>
      </c>
      <c r="O10" s="85">
        <f>'別表３－４－１－(1)異議申立て'!O10+'別表３－４－１－(2)審査請求'!O10+'別表３－４－１－(3)再審査請求'!O10</f>
        <v>0</v>
      </c>
    </row>
    <row r="11" spans="1:15" ht="18" customHeight="1">
      <c r="A11" s="84" t="s">
        <v>63</v>
      </c>
      <c r="B11" s="85">
        <f>'別表３－４－１－(1)異議申立て'!B11+'別表３－４－１－(2)審査請求'!B11+'別表３－４－１－(3)再審査請求'!B11</f>
        <v>7</v>
      </c>
      <c r="C11" s="85">
        <f>'別表３－４－１－(1)異議申立て'!C11+'別表３－４－１－(2)審査請求'!C11+'別表３－４－１－(3)再審査請求'!C11</f>
        <v>26</v>
      </c>
      <c r="D11" s="85">
        <f>'別表３－４－１－(1)異議申立て'!D11+'別表３－４－１－(2)審査請求'!D11+'別表３－４－１－(3)再審査請求'!D11</f>
        <v>19</v>
      </c>
      <c r="E11" s="85">
        <f>'別表３－４－１－(1)異議申立て'!E11+'別表３－４－１－(2)審査請求'!E11+'別表３－４－１－(3)再審査請求'!E11</f>
        <v>2</v>
      </c>
      <c r="F11" s="85">
        <f>'別表３－４－１－(1)異議申立て'!F11+'別表３－４－１－(2)審査請求'!F11+'別表３－４－１－(3)再審査請求'!F11</f>
        <v>7</v>
      </c>
      <c r="G11" s="85">
        <f>'別表３－４－１－(1)異議申立て'!G11+'別表３－４－１－(2)審査請求'!G11+'別表３－４－１－(3)再審査請求'!G11</f>
        <v>10</v>
      </c>
      <c r="H11" s="85">
        <f>'別表３－４－１－(1)異議申立て'!H11+'別表３－４－１－(2)審査請求'!H11+'別表３－４－１－(3)再審査請求'!H11</f>
        <v>0</v>
      </c>
      <c r="I11" s="85">
        <f>'別表３－４－１－(1)異議申立て'!I11+'別表３－４－１－(2)審査請求'!I11+'別表３－４－１－(3)再審査請求'!I11</f>
        <v>13</v>
      </c>
      <c r="J11" s="85">
        <f>'別表３－４－１－(1)異議申立て'!J11+'別表３－４－１－(2)審査請求'!J11+'別表３－４－１－(3)再審査請求'!J11</f>
        <v>4</v>
      </c>
      <c r="K11" s="85">
        <f>'別表３－４－１－(1)異議申立て'!K11+'別表３－４－１－(2)審査請求'!K11+'別表３－４－１－(3)再審査請求'!K11</f>
        <v>0</v>
      </c>
      <c r="L11" s="85">
        <f>'別表３－４－１－(1)異議申立て'!L11+'別表３－４－１－(2)審査請求'!L11+'別表３－４－１－(3)再審査請求'!L11</f>
        <v>2</v>
      </c>
      <c r="M11" s="85">
        <f>'別表３－４－１－(1)異議申立て'!M11+'別表３－４－１－(2)審査請求'!M11+'別表３－４－１－(3)再審査請求'!M11</f>
        <v>0</v>
      </c>
      <c r="N11" s="85">
        <f>'別表３－４－１－(1)異議申立て'!N11+'別表３－４－１－(2)審査請求'!N11+'別表３－４－１－(3)再審査請求'!N11</f>
        <v>14</v>
      </c>
      <c r="O11" s="85">
        <f>'別表３－４－１－(1)異議申立て'!O11+'別表３－４－１－(2)審査請求'!O11+'別表３－４－１－(3)再審査請求'!O11</f>
        <v>4</v>
      </c>
    </row>
    <row r="12" spans="1:15" ht="18" customHeight="1">
      <c r="A12" s="84" t="s">
        <v>64</v>
      </c>
      <c r="B12" s="85">
        <f>'別表３－４－１－(1)異議申立て'!B12+'別表３－４－１－(2)審査請求'!B12+'別表３－４－１－(3)再審査請求'!B12</f>
        <v>72</v>
      </c>
      <c r="C12" s="85">
        <f>'別表３－４－１－(1)異議申立て'!C12+'別表３－４－１－(2)審査請求'!C12+'別表３－４－１－(3)再審査請求'!C12</f>
        <v>708</v>
      </c>
      <c r="D12" s="85">
        <f>'別表３－４－１－(1)異議申立て'!D12+'別表３－４－１－(2)審査請求'!D12+'別表３－４－１－(3)再審査請求'!D12</f>
        <v>173</v>
      </c>
      <c r="E12" s="85">
        <f>'別表３－４－１－(1)異議申立て'!E12+'別表３－４－１－(2)審査請求'!E12+'別表３－４－１－(3)再審査請求'!E12</f>
        <v>51</v>
      </c>
      <c r="F12" s="85">
        <f>'別表３－４－１－(1)異議申立て'!F12+'別表３－４－１－(2)審査請求'!F12+'別表３－４－１－(3)再審査請求'!F12</f>
        <v>65</v>
      </c>
      <c r="G12" s="85">
        <f>'別表３－４－１－(1)異議申立て'!G12+'別表３－４－１－(2)審査請求'!G12+'別表３－４－１－(3)再審査請求'!G12</f>
        <v>57</v>
      </c>
      <c r="H12" s="85">
        <f>'別表３－４－１－(1)異議申立て'!H12+'別表３－４－１－(2)審査請求'!H12+'別表３－４－１－(3)再審査請求'!H12</f>
        <v>0</v>
      </c>
      <c r="I12" s="85">
        <f>'別表３－４－１－(1)異議申立て'!I12+'別表３－４－１－(2)審査請求'!I12+'別表３－４－１－(3)再審査請求'!I12</f>
        <v>49</v>
      </c>
      <c r="J12" s="85">
        <f>'別表３－４－１－(1)異議申立て'!J12+'別表３－４－１－(2)審査請求'!J12+'別表３－４－１－(3)再審査請求'!J12</f>
        <v>60</v>
      </c>
      <c r="K12" s="85">
        <f>'別表３－４－１－(1)異議申立て'!K12+'別表３－４－１－(2)審査請求'!K12+'別表３－４－１－(3)再審査請求'!K12</f>
        <v>61</v>
      </c>
      <c r="L12" s="85">
        <f>'別表３－４－１－(1)異議申立て'!L12+'別表３－４－１－(2)審査請求'!L12+'別表３－４－１－(3)再審査請求'!L12</f>
        <v>3</v>
      </c>
      <c r="M12" s="85">
        <f>'別表３－４－１－(1)異議申立て'!M12+'別表３－４－１－(2)審査請求'!M12+'別表３－４－１－(3)再審査請求'!M12</f>
        <v>16</v>
      </c>
      <c r="N12" s="85">
        <f>'別表３－４－１－(1)異議申立て'!N12+'別表３－４－１－(2)審査請求'!N12+'別表３－４－１－(3)再審査請求'!N12</f>
        <v>591</v>
      </c>
      <c r="O12" s="85">
        <f>'別表３－４－１－(1)異議申立て'!O12+'別表３－４－１－(2)審査請求'!O12+'別表３－４－１－(3)再審査請求'!O12</f>
        <v>8</v>
      </c>
    </row>
    <row r="13" spans="1:15" ht="18" customHeight="1">
      <c r="A13" s="84" t="s">
        <v>65</v>
      </c>
      <c r="B13" s="85">
        <f>'別表３－４－１－(1)異議申立て'!B13+'別表３－４－１－(2)審査請求'!B13+'別表３－４－１－(3)再審査請求'!B13</f>
        <v>80</v>
      </c>
      <c r="C13" s="85">
        <f>'別表３－４－１－(1)異議申立て'!C13+'別表３－４－１－(2)審査請求'!C13+'別表３－４－１－(3)再審査請求'!C13</f>
        <v>44</v>
      </c>
      <c r="D13" s="85">
        <f>'別表３－４－１－(1)異議申立て'!D13+'別表３－４－１－(2)審査請求'!D13+'別表３－４－１－(3)再審査請求'!D13</f>
        <v>33</v>
      </c>
      <c r="E13" s="85">
        <f>'別表３－４－１－(1)異議申立て'!E13+'別表３－４－１－(2)審査請求'!E13+'別表３－４－１－(3)再審査請求'!E13</f>
        <v>6</v>
      </c>
      <c r="F13" s="85">
        <f>'別表３－４－１－(1)異議申立て'!F13+'別表３－４－１－(2)審査請求'!F13+'別表３－４－１－(3)再審査請求'!F13</f>
        <v>25</v>
      </c>
      <c r="G13" s="85">
        <f>'別表３－４－１－(1)異議申立て'!G13+'別表３－４－１－(2)審査請求'!G13+'別表３－４－１－(3)再審査請求'!G13</f>
        <v>2</v>
      </c>
      <c r="H13" s="85">
        <f>'別表３－４－１－(1)異議申立て'!H13+'別表３－４－１－(2)審査請求'!H13+'別表３－４－１－(3)再審査請求'!H13</f>
        <v>0</v>
      </c>
      <c r="I13" s="85">
        <f>'別表３－４－１－(1)異議申立て'!I13+'別表３－４－１－(2)審査請求'!I13+'別表３－４－１－(3)再審査請求'!I13</f>
        <v>17</v>
      </c>
      <c r="J13" s="85">
        <f>'別表３－４－１－(1)異議申立て'!J13+'別表３－４－１－(2)審査請求'!J13+'別表３－４－１－(3)再審査請求'!J13</f>
        <v>3</v>
      </c>
      <c r="K13" s="85">
        <f>'別表３－４－１－(1)異議申立て'!K13+'別表３－４－１－(2)審査請求'!K13+'別表３－４－１－(3)再審査請求'!K13</f>
        <v>9</v>
      </c>
      <c r="L13" s="85">
        <f>'別表３－４－１－(1)異議申立て'!L13+'別表３－４－１－(2)審査請求'!L13+'別表３－４－１－(3)再審査請求'!L13</f>
        <v>4</v>
      </c>
      <c r="M13" s="85">
        <f>'別表３－４－１－(1)異議申立て'!M13+'別表３－４－１－(2)審査請求'!M13+'別表３－４－１－(3)再審査請求'!M13</f>
        <v>58</v>
      </c>
      <c r="N13" s="85">
        <f>'別表３－４－１－(1)異議申立て'!N13+'別表３－４－１－(2)審査請求'!N13+'別表３－４－１－(3)再審査請求'!N13</f>
        <v>33</v>
      </c>
      <c r="O13" s="85">
        <f>'別表３－４－１－(1)異議申立て'!O13+'別表３－４－１－(2)審査請求'!O13+'別表３－４－１－(3)再審査請求'!O13</f>
        <v>17</v>
      </c>
    </row>
    <row r="14" spans="1:15" ht="18" customHeight="1">
      <c r="A14" s="84" t="s">
        <v>66</v>
      </c>
      <c r="B14" s="85">
        <f>'別表３－４－１－(1)異議申立て'!B14+'別表３－４－１－(2)審査請求'!B14+'別表３－４－１－(3)再審査請求'!B14</f>
        <v>18</v>
      </c>
      <c r="C14" s="85">
        <f>'別表３－４－１－(1)異議申立て'!C14+'別表３－４－１－(2)審査請求'!C14+'別表３－４－１－(3)再審査請求'!C14</f>
        <v>36</v>
      </c>
      <c r="D14" s="85">
        <f>'別表３－４－１－(1)異議申立て'!D14+'別表３－４－１－(2)審査請求'!D14+'別表３－４－１－(3)再審査請求'!D14</f>
        <v>42</v>
      </c>
      <c r="E14" s="85">
        <f>'別表３－４－１－(1)異議申立て'!E14+'別表３－４－１－(2)審査請求'!E14+'別表３－４－１－(3)再審査請求'!E14</f>
        <v>6</v>
      </c>
      <c r="F14" s="85">
        <f>'別表３－４－１－(1)異議申立て'!F14+'別表３－４－１－(2)審査請求'!F14+'別表３－４－１－(3)再審査請求'!F14</f>
        <v>32</v>
      </c>
      <c r="G14" s="85">
        <f>'別表３－４－１－(1)異議申立て'!G14+'別表３－４－１－(2)審査請求'!G14+'別表３－４－１－(3)再審査請求'!G14</f>
        <v>4</v>
      </c>
      <c r="H14" s="85">
        <f>'別表３－４－１－(1)異議申立て'!H14+'別表３－４－１－(2)審査請求'!H14+'別表３－４－１－(3)再審査請求'!H14</f>
        <v>0</v>
      </c>
      <c r="I14" s="85">
        <f>'別表３－４－１－(1)異議申立て'!I14+'別表３－４－１－(2)審査請求'!I14+'別表３－４－１－(3)再審査請求'!I14</f>
        <v>13</v>
      </c>
      <c r="J14" s="85">
        <f>'別表３－４－１－(1)異議申立て'!J14+'別表３－４－１－(2)審査請求'!J14+'別表３－４－１－(3)再審査請求'!J14</f>
        <v>13</v>
      </c>
      <c r="K14" s="85">
        <f>'別表３－４－１－(1)異議申立て'!K14+'別表３－４－１－(2)審査請求'!K14+'別表３－４－１－(3)再審査請求'!K14</f>
        <v>7</v>
      </c>
      <c r="L14" s="85">
        <f>'別表３－４－１－(1)異議申立て'!L14+'別表３－４－１－(2)審査請求'!L14+'別表３－４－１－(3)再審査請求'!L14</f>
        <v>9</v>
      </c>
      <c r="M14" s="85">
        <f>'別表３－４－１－(1)異議申立て'!M14+'別表３－４－１－(2)審査請求'!M14+'別表３－４－１－(3)再審査請求'!M14</f>
        <v>2</v>
      </c>
      <c r="N14" s="85">
        <f>'別表３－４－１－(1)異議申立て'!N14+'別表３－４－１－(2)審査請求'!N14+'別表３－４－１－(3)再審査請求'!N14</f>
        <v>10</v>
      </c>
      <c r="O14" s="85">
        <f>'別表３－４－１－(1)異議申立て'!O14+'別表３－４－１－(2)審査請求'!O14+'別表３－４－１－(3)再審査請求'!O14</f>
        <v>2</v>
      </c>
    </row>
    <row r="15" spans="1:15" ht="18" customHeight="1">
      <c r="A15" s="84" t="s">
        <v>67</v>
      </c>
      <c r="B15" s="85">
        <f>'別表３－４－１－(1)異議申立て'!B15+'別表３－４－１－(2)審査請求'!B15+'別表３－４－１－(3)再審査請求'!B15</f>
        <v>3</v>
      </c>
      <c r="C15" s="85">
        <f>'別表３－４－１－(1)異議申立て'!C15+'別表３－４－１－(2)審査請求'!C15+'別表３－４－１－(3)再審査請求'!C15</f>
        <v>10</v>
      </c>
      <c r="D15" s="85">
        <f>'別表３－４－１－(1)異議申立て'!D15+'別表３－４－１－(2)審査請求'!D15+'別表３－４－１－(3)再審査請求'!D15</f>
        <v>9</v>
      </c>
      <c r="E15" s="85">
        <f>'別表３－４－１－(1)異議申立て'!E15+'別表３－４－１－(2)審査請求'!E15+'別表３－４－１－(3)再審査請求'!E15</f>
        <v>1</v>
      </c>
      <c r="F15" s="85">
        <f>'別表３－４－１－(1)異議申立て'!F15+'別表３－４－１－(2)審査請求'!F15+'別表３－４－１－(3)再審査請求'!F15</f>
        <v>5</v>
      </c>
      <c r="G15" s="85">
        <f>'別表３－４－１－(1)異議申立て'!G15+'別表３－４－１－(2)審査請求'!G15+'別表３－４－１－(3)再審査請求'!G15</f>
        <v>3</v>
      </c>
      <c r="H15" s="85">
        <f>'別表３－４－１－(1)異議申立て'!H15+'別表３－４－１－(2)審査請求'!H15+'別表３－４－１－(3)再審査請求'!H15</f>
        <v>0</v>
      </c>
      <c r="I15" s="85">
        <f>'別表３－４－１－(1)異議申立て'!I15+'別表３－４－１－(2)審査請求'!I15+'別表３－４－１－(3)再審査請求'!I15</f>
        <v>4</v>
      </c>
      <c r="J15" s="85">
        <f>'別表３－４－１－(1)異議申立て'!J15+'別表３－４－１－(2)審査請求'!J15+'別表３－４－１－(3)再審査請求'!J15</f>
        <v>2</v>
      </c>
      <c r="K15" s="85">
        <f>'別表３－４－１－(1)異議申立て'!K15+'別表３－４－１－(2)審査請求'!K15+'別表３－４－１－(3)再審査請求'!K15</f>
        <v>3</v>
      </c>
      <c r="L15" s="85">
        <f>'別表３－４－１－(1)異議申立て'!L15+'別表３－４－１－(2)審査請求'!L15+'別表３－４－１－(3)再審査請求'!L15</f>
        <v>0</v>
      </c>
      <c r="M15" s="85">
        <f>'別表３－４－１－(1)異議申立て'!M15+'別表３－４－１－(2)審査請求'!M15+'別表３－４－１－(3)再審査請求'!M15</f>
        <v>0</v>
      </c>
      <c r="N15" s="85">
        <f>'別表３－４－１－(1)異議申立て'!N15+'別表３－４－１－(2)審査請求'!N15+'別表３－４－１－(3)再審査請求'!N15</f>
        <v>4</v>
      </c>
      <c r="O15" s="85">
        <f>'別表３－４－１－(1)異議申立て'!O15+'別表３－４－１－(2)審査請求'!O15+'別表３－４－１－(3)再審査請求'!O15</f>
        <v>0</v>
      </c>
    </row>
    <row r="16" spans="1:15" ht="18" customHeight="1">
      <c r="A16" s="84" t="s">
        <v>68</v>
      </c>
      <c r="B16" s="85">
        <f>'別表３－４－１－(1)異議申立て'!B16+'別表３－４－１－(2)審査請求'!B16+'別表３－４－１－(3)再審査請求'!B16</f>
        <v>13</v>
      </c>
      <c r="C16" s="85">
        <f>'別表３－４－１－(1)異議申立て'!C16+'別表３－４－１－(2)審査請求'!C16+'別表３－４－１－(3)再審査請求'!C16</f>
        <v>9</v>
      </c>
      <c r="D16" s="85">
        <f>'別表３－４－１－(1)異議申立て'!D16+'別表３－４－１－(2)審査請求'!D16+'別表３－４－１－(3)再審査請求'!D16</f>
        <v>12</v>
      </c>
      <c r="E16" s="85">
        <f>'別表３－４－１－(1)異議申立て'!E16+'別表３－４－１－(2)審査請求'!E16+'別表３－４－１－(3)再審査請求'!E16</f>
        <v>2</v>
      </c>
      <c r="F16" s="85">
        <f>'別表３－４－１－(1)異議申立て'!F16+'別表３－４－１－(2)審査請求'!F16+'別表３－４－１－(3)再審査請求'!F16</f>
        <v>10</v>
      </c>
      <c r="G16" s="85">
        <f>'別表３－４－１－(1)異議申立て'!G16+'別表３－４－１－(2)審査請求'!G16+'別表３－４－１－(3)再審査請求'!G16</f>
        <v>0</v>
      </c>
      <c r="H16" s="85">
        <f>'別表３－４－１－(1)異議申立て'!H16+'別表３－４－１－(2)審査請求'!H16+'別表３－４－１－(3)再審査請求'!H16</f>
        <v>0</v>
      </c>
      <c r="I16" s="85">
        <f>'別表３－４－１－(1)異議申立て'!I16+'別表３－４－１－(2)審査請求'!I16+'別表３－４－１－(3)再審査請求'!I16</f>
        <v>3</v>
      </c>
      <c r="J16" s="85">
        <f>'別表３－４－１－(1)異議申立て'!J16+'別表３－４－１－(2)審査請求'!J16+'別表３－４－１－(3)再審査請求'!J16</f>
        <v>3</v>
      </c>
      <c r="K16" s="85">
        <f>'別表３－４－１－(1)異議申立て'!K16+'別表３－４－１－(2)審査請求'!K16+'別表３－４－１－(3)再審査請求'!K16</f>
        <v>3</v>
      </c>
      <c r="L16" s="85">
        <f>'別表３－４－１－(1)異議申立て'!L16+'別表３－４－１－(2)審査請求'!L16+'別表３－４－１－(3)再審査請求'!L16</f>
        <v>3</v>
      </c>
      <c r="M16" s="85">
        <f>'別表３－４－１－(1)異議申立て'!M16+'別表３－４－１－(2)審査請求'!M16+'別表３－４－１－(3)再審査請求'!M16</f>
        <v>0</v>
      </c>
      <c r="N16" s="85">
        <f>'別表３－４－１－(1)異議申立て'!N16+'別表３－４－１－(2)審査請求'!N16+'別表３－４－１－(3)再審査請求'!N16</f>
        <v>10</v>
      </c>
      <c r="O16" s="85">
        <f>'別表３－４－１－(1)異議申立て'!O16+'別表３－４－１－(2)審査請求'!O16+'別表３－４－１－(3)再審査請求'!O16</f>
        <v>9</v>
      </c>
    </row>
    <row r="17" spans="1:15" ht="18" customHeight="1">
      <c r="A17" s="84" t="s">
        <v>69</v>
      </c>
      <c r="B17" s="85">
        <f>'別表３－４－１－(1)異議申立て'!B17+'別表３－４－１－(2)審査請求'!B17+'別表３－４－１－(3)再審査請求'!B17</f>
        <v>284</v>
      </c>
      <c r="C17" s="85">
        <f>'別表３－４－１－(1)異議申立て'!C17+'別表３－４－１－(2)審査請求'!C17+'別表３－４－１－(3)再審査請求'!C17</f>
        <v>260</v>
      </c>
      <c r="D17" s="85">
        <f>'別表３－４－１－(1)異議申立て'!D17+'別表３－４－１－(2)審査請求'!D17+'別表３－４－１－(3)再審査請求'!D17</f>
        <v>102</v>
      </c>
      <c r="E17" s="85">
        <f>'別表３－４－１－(1)異議申立て'!E17+'別表３－４－１－(2)審査請求'!E17+'別表３－４－１－(3)再審査請求'!E17</f>
        <v>10</v>
      </c>
      <c r="F17" s="85">
        <f>'別表３－４－１－(1)異議申立て'!F17+'別表３－４－１－(2)審査請求'!F17+'別表３－４－１－(3)再審査請求'!F17</f>
        <v>58</v>
      </c>
      <c r="G17" s="85">
        <f>'別表３－４－１－(1)異議申立て'!G17+'別表３－４－１－(2)審査請求'!G17+'別表３－４－１－(3)再審査請求'!G17</f>
        <v>34</v>
      </c>
      <c r="H17" s="85">
        <f>'別表３－４－１－(1)異議申立て'!H17+'別表３－４－１－(2)審査請求'!H17+'別表３－４－１－(3)再審査請求'!H17</f>
        <v>0</v>
      </c>
      <c r="I17" s="85">
        <f>'別表３－４－１－(1)異議申立て'!I17+'別表３－４－１－(2)審査請求'!I17+'別表３－４－１－(3)再審査請求'!I17</f>
        <v>16</v>
      </c>
      <c r="J17" s="85">
        <f>'別表３－４－１－(1)異議申立て'!J17+'別表３－４－１－(2)審査請求'!J17+'別表３－４－１－(3)再審査請求'!J17</f>
        <v>12</v>
      </c>
      <c r="K17" s="85">
        <f>'別表３－４－１－(1)異議申立て'!K17+'別表３－４－１－(2)審査請求'!K17+'別表３－４－１－(3)再審査請求'!K17</f>
        <v>19</v>
      </c>
      <c r="L17" s="85">
        <f>'別表３－４－１－(1)異議申立て'!L17+'別表３－４－１－(2)審査請求'!L17+'別表３－４－１－(3)再審査請求'!L17</f>
        <v>55</v>
      </c>
      <c r="M17" s="85">
        <f>'別表３－４－１－(1)異議申立て'!M17+'別表３－４－１－(2)審査請求'!M17+'別表３－４－１－(3)再審査請求'!M17</f>
        <v>86</v>
      </c>
      <c r="N17" s="85">
        <f>'別表３－４－１－(1)異議申立て'!N17+'別表３－４－１－(2)審査請求'!N17+'別表３－４－１－(3)再審査請求'!N17</f>
        <v>356</v>
      </c>
      <c r="O17" s="85">
        <f>'別表３－４－１－(1)異議申立て'!O17+'別表３－４－１－(2)審査請求'!O17+'別表３－４－１－(3)再審査請求'!O17</f>
        <v>157</v>
      </c>
    </row>
    <row r="18" spans="1:15" ht="18" customHeight="1">
      <c r="A18" s="84" t="s">
        <v>70</v>
      </c>
      <c r="B18" s="85">
        <f>'別表３－４－１－(1)異議申立て'!B18+'別表３－４－１－(2)審査請求'!B18+'別表３－４－１－(3)再審査請求'!B18</f>
        <v>41</v>
      </c>
      <c r="C18" s="85">
        <f>'別表３－４－１－(1)異議申立て'!C18+'別表３－４－１－(2)審査請求'!C18+'別表３－４－１－(3)再審査請求'!C18</f>
        <v>65</v>
      </c>
      <c r="D18" s="85">
        <f>'別表３－４－１－(1)異議申立て'!D18+'別表３－４－１－(2)審査請求'!D18+'別表３－４－１－(3)再審査請求'!D18</f>
        <v>68</v>
      </c>
      <c r="E18" s="85">
        <f>'別表３－４－１－(1)異議申立て'!E18+'別表３－４－１－(2)審査請求'!E18+'別表３－４－１－(3)再審査請求'!E18</f>
        <v>8</v>
      </c>
      <c r="F18" s="85">
        <f>'別表３－４－１－(1)異議申立て'!F18+'別表３－４－１－(2)審査請求'!F18+'別表３－４－１－(3)再審査請求'!F18</f>
        <v>40</v>
      </c>
      <c r="G18" s="85">
        <f>'別表３－４－１－(1)異議申立て'!G18+'別表３－４－１－(2)審査請求'!G18+'別表３－４－１－(3)再審査請求'!G18</f>
        <v>20</v>
      </c>
      <c r="H18" s="85">
        <f>'別表３－４－１－(1)異議申立て'!H18+'別表３－４－１－(2)審査請求'!H18+'別表３－４－１－(3)再審査請求'!H18</f>
        <v>0</v>
      </c>
      <c r="I18" s="85">
        <f>'別表３－４－１－(1)異議申立て'!I18+'別表３－４－１－(2)審査請求'!I18+'別表３－４－１－(3)再審査請求'!I18</f>
        <v>21</v>
      </c>
      <c r="J18" s="85">
        <f>'別表３－４－１－(1)異議申立て'!J18+'別表３－４－１－(2)審査請求'!J18+'別表３－４－１－(3)再審査請求'!J18</f>
        <v>21</v>
      </c>
      <c r="K18" s="85">
        <f>'別表３－４－１－(1)異議申立て'!K18+'別表３－４－１－(2)審査請求'!K18+'別表３－４－１－(3)再審査請求'!K18</f>
        <v>3</v>
      </c>
      <c r="L18" s="85">
        <f>'別表３－４－１－(1)異議申立て'!L18+'別表３－４－１－(2)審査請求'!L18+'別表３－４－１－(3)再審査請求'!L18</f>
        <v>23</v>
      </c>
      <c r="M18" s="85">
        <f>'別表３－４－１－(1)異議申立て'!M18+'別表３－４－１－(2)審査請求'!M18+'別表３－４－１－(3)再審査請求'!M18</f>
        <v>9</v>
      </c>
      <c r="N18" s="85">
        <f>'別表３－４－１－(1)異議申立て'!N18+'別表３－４－１－(2)審査請求'!N18+'別表３－４－１－(3)再審査請求'!N18</f>
        <v>29</v>
      </c>
      <c r="O18" s="85">
        <f>'別表３－４－１－(1)異議申立て'!O18+'別表３－４－１－(2)審査請求'!O18+'別表３－４－１－(3)再審査請求'!O18</f>
        <v>16</v>
      </c>
    </row>
    <row r="19" spans="1:15" ht="18" customHeight="1">
      <c r="A19" s="84" t="s">
        <v>71</v>
      </c>
      <c r="B19" s="85">
        <f>'別表３－４－１－(1)異議申立て'!B19+'別表３－４－１－(2)審査請求'!B19+'別表３－４－１－(3)再審査請求'!B19</f>
        <v>244</v>
      </c>
      <c r="C19" s="85">
        <f>'別表３－４－１－(1)異議申立て'!C19+'別表３－４－１－(2)審査請求'!C19+'別表３－４－１－(3)再審査請求'!C19</f>
        <v>229</v>
      </c>
      <c r="D19" s="85">
        <f>'別表３－４－１－(1)異議申立て'!D19+'別表３－４－１－(2)審査請求'!D19+'別表３－４－１－(3)再審査請求'!D19</f>
        <v>186</v>
      </c>
      <c r="E19" s="85">
        <f>'別表３－４－１－(1)異議申立て'!E19+'別表３－４－１－(2)審査請求'!E19+'別表３－４－１－(3)再審査請求'!E19</f>
        <v>24</v>
      </c>
      <c r="F19" s="85">
        <f>'別表３－４－１－(1)異議申立て'!F19+'別表３－４－１－(2)審査請求'!F19+'別表３－４－１－(3)再審査請求'!F19</f>
        <v>132</v>
      </c>
      <c r="G19" s="85">
        <f>'別表３－４－１－(1)異議申立て'!G19+'別表３－４－１－(2)審査請求'!G19+'別表３－４－１－(3)再審査請求'!G19</f>
        <v>30</v>
      </c>
      <c r="H19" s="85">
        <f>'別表３－４－１－(1)異議申立て'!H19+'別表３－４－１－(2)審査請求'!H19+'別表３－４－１－(3)再審査請求'!H19</f>
        <v>0</v>
      </c>
      <c r="I19" s="85">
        <f>'別表３－４－１－(1)異議申立て'!I19+'別表３－４－１－(2)審査請求'!I19+'別表３－４－１－(3)再審査請求'!I19</f>
        <v>59</v>
      </c>
      <c r="J19" s="85">
        <f>'別表３－４－１－(1)異議申立て'!J19+'別表３－４－１－(2)審査請求'!J19+'別表３－４－１－(3)再審査請求'!J19</f>
        <v>22</v>
      </c>
      <c r="K19" s="85">
        <f>'別表３－４－１－(1)異議申立て'!K19+'別表３－４－１－(2)審査請求'!K19+'別表３－４－１－(3)再審査請求'!K19</f>
        <v>16</v>
      </c>
      <c r="L19" s="85">
        <f>'別表３－４－１－(1)異議申立て'!L19+'別表３－４－１－(2)審査請求'!L19+'別表３－４－１－(3)再審査請求'!L19</f>
        <v>89</v>
      </c>
      <c r="M19" s="85">
        <f>'別表３－４－１－(1)異議申立て'!M19+'別表３－４－１－(2)審査請求'!M19+'別表３－４－１－(3)再審査請求'!M19</f>
        <v>9</v>
      </c>
      <c r="N19" s="85">
        <f>'別表３－４－１－(1)異議申立て'!N19+'別表３－４－１－(2)審査請求'!N19+'別表３－４－１－(3)再審査請求'!N19</f>
        <v>278</v>
      </c>
      <c r="O19" s="85">
        <f>'別表３－４－１－(1)異議申立て'!O19+'別表３－４－１－(2)審査請求'!O19+'別表３－４－１－(3)再審査請求'!O19</f>
        <v>141</v>
      </c>
    </row>
    <row r="20" spans="1:15" ht="18" customHeight="1">
      <c r="A20" s="84" t="s">
        <v>72</v>
      </c>
      <c r="B20" s="85">
        <f>'別表３－４－１－(1)異議申立て'!B20+'別表３－４－１－(2)審査請求'!B20+'別表３－４－１－(3)再審査請求'!B20</f>
        <v>6</v>
      </c>
      <c r="C20" s="85">
        <f>'別表３－４－１－(1)異議申立て'!C20+'別表３－４－１－(2)審査請求'!C20+'別表３－４－１－(3)再審査請求'!C20</f>
        <v>36</v>
      </c>
      <c r="D20" s="85">
        <f>'別表３－４－１－(1)異議申立て'!D20+'別表３－４－１－(2)審査請求'!D20+'別表３－４－１－(3)再審査請求'!D20</f>
        <v>30</v>
      </c>
      <c r="E20" s="85">
        <f>'別表３－４－１－(1)異議申立て'!E20+'別表３－４－１－(2)審査請求'!E20+'別表３－４－１－(3)再審査請求'!E20</f>
        <v>1</v>
      </c>
      <c r="F20" s="85">
        <f>'別表３－４－１－(1)異議申立て'!F20+'別表３－４－１－(2)審査請求'!F20+'別表３－４－１－(3)再審査請求'!F20</f>
        <v>28</v>
      </c>
      <c r="G20" s="85">
        <f>'別表３－４－１－(1)異議申立て'!G20+'別表３－４－１－(2)審査請求'!G20+'別表３－４－１－(3)再審査請求'!G20</f>
        <v>1</v>
      </c>
      <c r="H20" s="85">
        <f>'別表３－４－１－(1)異議申立て'!H20+'別表３－４－１－(2)審査請求'!H20+'別表３－４－１－(3)再審査請求'!H20</f>
        <v>0</v>
      </c>
      <c r="I20" s="85">
        <f>'別表３－４－１－(1)異議申立て'!I20+'別表３－４－１－(2)審査請求'!I20+'別表３－４－１－(3)再審査請求'!I20</f>
        <v>8</v>
      </c>
      <c r="J20" s="85">
        <f>'別表３－４－１－(1)異議申立て'!J20+'別表３－４－１－(2)審査請求'!J20+'別表３－４－１－(3)再審査請求'!J20</f>
        <v>18</v>
      </c>
      <c r="K20" s="85">
        <f>'別表３－４－１－(1)異議申立て'!K20+'別表３－４－１－(2)審査請求'!K20+'別表３－４－１－(3)再審査請求'!K20</f>
        <v>4</v>
      </c>
      <c r="L20" s="85">
        <f>'別表３－４－１－(1)異議申立て'!L20+'別表３－４－１－(2)審査請求'!L20+'別表３－４－１－(3)再審査請求'!L20</f>
        <v>0</v>
      </c>
      <c r="M20" s="85">
        <f>'別表３－４－１－(1)異議申立て'!M20+'別表３－４－１－(2)審査請求'!M20+'別表３－４－１－(3)再審査請求'!M20</f>
        <v>5</v>
      </c>
      <c r="N20" s="85">
        <f>'別表３－４－１－(1)異議申立て'!N20+'別表３－４－１－(2)審査請求'!N20+'別表３－４－１－(3)再審査請求'!N20</f>
        <v>7</v>
      </c>
      <c r="O20" s="85">
        <f>'別表３－４－１－(1)異議申立て'!O20+'別表３－４－１－(2)審査請求'!O20+'別表３－４－１－(3)再審査請求'!O20</f>
        <v>0</v>
      </c>
    </row>
    <row r="21" spans="1:15" ht="18" customHeight="1">
      <c r="A21" s="84" t="s">
        <v>73</v>
      </c>
      <c r="B21" s="85">
        <f>'別表３－４－１－(1)異議申立て'!B21+'別表３－４－１－(2)審査請求'!B21+'別表３－４－１－(3)再審査請求'!B21</f>
        <v>27</v>
      </c>
      <c r="C21" s="85">
        <f>'別表３－４－１－(1)異議申立て'!C21+'別表３－４－１－(2)審査請求'!C21+'別表３－４－１－(3)再審査請求'!C21</f>
        <v>113</v>
      </c>
      <c r="D21" s="85">
        <f>'別表３－４－１－(1)異議申立て'!D21+'別表３－４－１－(2)審査請求'!D21+'別表３－４－１－(3)再審査請求'!D21</f>
        <v>87</v>
      </c>
      <c r="E21" s="85">
        <f>'別表３－４－１－(1)異議申立て'!E21+'別表３－４－１－(2)審査請求'!E21+'別表３－４－１－(3)再審査請求'!E21</f>
        <v>1</v>
      </c>
      <c r="F21" s="85">
        <f>'別表３－４－１－(1)異議申立て'!F21+'別表３－４－１－(2)審査請求'!F21+'別表３－４－１－(3)再審査請求'!F21</f>
        <v>50</v>
      </c>
      <c r="G21" s="85">
        <f>'別表３－４－１－(1)異議申立て'!G21+'別表３－４－１－(2)審査請求'!G21+'別表３－４－１－(3)再審査請求'!G21</f>
        <v>36</v>
      </c>
      <c r="H21" s="85">
        <f>'別表３－４－１－(1)異議申立て'!H21+'別表３－４－１－(2)審査請求'!H21+'別表３－４－１－(3)再審査請求'!H21</f>
        <v>0</v>
      </c>
      <c r="I21" s="85">
        <f>'別表３－４－１－(1)異議申立て'!I21+'別表３－４－１－(2)審査請求'!I21+'別表３－４－１－(3)再審査請求'!I21</f>
        <v>19</v>
      </c>
      <c r="J21" s="85">
        <f>'別表３－４－１－(1)異議申立て'!J21+'別表３－４－１－(2)審査請求'!J21+'別表３－４－１－(3)再審査請求'!J21</f>
        <v>39</v>
      </c>
      <c r="K21" s="85">
        <f>'別表３－４－１－(1)異議申立て'!K21+'別表３－４－１－(2)審査請求'!K21+'別表３－４－１－(3)再審査請求'!K21</f>
        <v>27</v>
      </c>
      <c r="L21" s="85">
        <f>'別表３－４－１－(1)異議申立て'!L21+'別表３－４－１－(2)審査請求'!L21+'別表３－４－１－(3)再審査請求'!L21</f>
        <v>2</v>
      </c>
      <c r="M21" s="85">
        <f>'別表３－４－１－(1)異議申立て'!M21+'別表３－４－１－(2)審査請求'!M21+'別表３－４－１－(3)再審査請求'!M21</f>
        <v>6</v>
      </c>
      <c r="N21" s="85">
        <f>'別表３－４－１－(1)異議申立て'!N21+'別表３－４－１－(2)審査請求'!N21+'別表３－４－１－(3)再審査請求'!N21</f>
        <v>47</v>
      </c>
      <c r="O21" s="85">
        <f>'別表３－４－１－(1)異議申立て'!O21+'別表３－４－１－(2)審査請求'!O21+'別表３－４－１－(3)再審査請求'!O21</f>
        <v>18</v>
      </c>
    </row>
    <row r="22" spans="1:15" ht="18" customHeight="1">
      <c r="A22" s="84" t="s">
        <v>74</v>
      </c>
      <c r="B22" s="85">
        <f>'別表３－４－１－(1)異議申立て'!B22+'別表３－４－１－(2)審査請求'!B22+'別表３－４－１－(3)再審査請求'!B22</f>
        <v>11</v>
      </c>
      <c r="C22" s="85">
        <f>'別表３－４－１－(1)異議申立て'!C22+'別表３－４－１－(2)審査請求'!C22+'別表３－４－１－(3)再審査請求'!C22</f>
        <v>32</v>
      </c>
      <c r="D22" s="85">
        <f>'別表３－４－１－(1)異議申立て'!D22+'別表３－４－１－(2)審査請求'!D22+'別表３－４－１－(3)再審査請求'!D22</f>
        <v>12</v>
      </c>
      <c r="E22" s="85">
        <f>'別表３－４－１－(1)異議申立て'!E22+'別表３－４－１－(2)審査請求'!E22+'別表３－４－１－(3)再審査請求'!E22</f>
        <v>1</v>
      </c>
      <c r="F22" s="85">
        <f>'別表３－４－１－(1)異議申立て'!F22+'別表３－４－１－(2)審査請求'!F22+'別表３－４－１－(3)再審査請求'!F22</f>
        <v>9</v>
      </c>
      <c r="G22" s="85">
        <f>'別表３－４－１－(1)異議申立て'!G22+'別表３－４－１－(2)審査請求'!G22+'別表３－４－１－(3)再審査請求'!G22</f>
        <v>2</v>
      </c>
      <c r="H22" s="85">
        <f>'別表３－４－１－(1)異議申立て'!H22+'別表３－４－１－(2)審査請求'!H22+'別表３－４－１－(3)再審査請求'!H22</f>
        <v>0</v>
      </c>
      <c r="I22" s="85">
        <f>'別表３－４－１－(1)異議申立て'!I22+'別表３－４－１－(2)審査請求'!I22+'別表３－４－１－(3)再審査請求'!I22</f>
        <v>1</v>
      </c>
      <c r="J22" s="85">
        <f>'別表３－４－１－(1)異議申立て'!J22+'別表３－４－１－(2)審査請求'!J22+'別表３－４－１－(3)再審査請求'!J22</f>
        <v>2</v>
      </c>
      <c r="K22" s="85">
        <f>'別表３－４－１－(1)異議申立て'!K22+'別表３－４－１－(2)審査請求'!K22+'別表３－４－１－(3)再審査請求'!K22</f>
        <v>7</v>
      </c>
      <c r="L22" s="85">
        <f>'別表３－４－１－(1)異議申立て'!L22+'別表３－４－１－(2)審査請求'!L22+'別表３－４－１－(3)再審査請求'!L22</f>
        <v>2</v>
      </c>
      <c r="M22" s="85">
        <f>'別表３－４－１－(1)異議申立て'!M22+'別表３－４－１－(2)審査請求'!M22+'別表３－４－１－(3)再審査請求'!M22</f>
        <v>2</v>
      </c>
      <c r="N22" s="85">
        <f>'別表３－４－１－(1)異議申立て'!N22+'別表３－４－１－(2)審査請求'!N22+'別表３－４－１－(3)再審査請求'!N22</f>
        <v>29</v>
      </c>
      <c r="O22" s="85">
        <f>'別表３－４－１－(1)異議申立て'!O22+'別表３－４－１－(2)審査請求'!O22+'別表３－４－１－(3)再審査請求'!O22</f>
        <v>6</v>
      </c>
    </row>
    <row r="23" spans="1:15" ht="18" customHeight="1">
      <c r="A23" s="84" t="s">
        <v>75</v>
      </c>
      <c r="B23" s="85">
        <f>'別表３－４－１－(1)異議申立て'!B23+'別表３－４－１－(2)審査請求'!B23+'別表３－４－１－(3)再審査請求'!B23</f>
        <v>22</v>
      </c>
      <c r="C23" s="85">
        <f>'別表３－４－１－(1)異議申立て'!C23+'別表３－４－１－(2)審査請求'!C23+'別表３－４－１－(3)再審査請求'!C23</f>
        <v>26</v>
      </c>
      <c r="D23" s="85">
        <f>'別表３－４－１－(1)異議申立て'!D23+'別表３－４－１－(2)審査請求'!D23+'別表３－４－１－(3)再審査請求'!D23</f>
        <v>32</v>
      </c>
      <c r="E23" s="85">
        <f>'別表３－４－１－(1)異議申立て'!E23+'別表３－４－１－(2)審査請求'!E23+'別表３－４－１－(3)再審査請求'!E23</f>
        <v>4</v>
      </c>
      <c r="F23" s="85">
        <f>'別表３－４－１－(1)異議申立て'!F23+'別表３－４－１－(2)審査請求'!F23+'別表３－４－１－(3)再審査請求'!F23</f>
        <v>23</v>
      </c>
      <c r="G23" s="85">
        <f>'別表３－４－１－(1)異議申立て'!G23+'別表３－４－１－(2)審査請求'!G23+'別表３－４－１－(3)再審査請求'!G23</f>
        <v>5</v>
      </c>
      <c r="H23" s="85">
        <f>'別表３－４－１－(1)異議申立て'!H23+'別表３－４－１－(2)審査請求'!H23+'別表３－４－１－(3)再審査請求'!H23</f>
        <v>0</v>
      </c>
      <c r="I23" s="85">
        <f>'別表３－４－１－(1)異議申立て'!I23+'別表３－４－１－(2)審査請求'!I23+'別表３－４－１－(3)再審査請求'!I23</f>
        <v>16</v>
      </c>
      <c r="J23" s="85">
        <f>'別表３－４－１－(1)異議申立て'!J23+'別表３－４－１－(2)審査請求'!J23+'別表３－４－１－(3)再審査請求'!J23</f>
        <v>2</v>
      </c>
      <c r="K23" s="85">
        <f>'別表３－４－１－(1)異議申立て'!K23+'別表３－４－１－(2)審査請求'!K23+'別表３－４－１－(3)再審査請求'!K23</f>
        <v>9</v>
      </c>
      <c r="L23" s="85">
        <f>'別表３－４－１－(1)異議申立て'!L23+'別表３－４－１－(2)審査請求'!L23+'別表３－４－１－(3)再審査請求'!L23</f>
        <v>5</v>
      </c>
      <c r="M23" s="85">
        <f>'別表３－４－１－(1)異議申立て'!M23+'別表３－４－１－(2)審査請求'!M23+'別表３－４－１－(3)再審査請求'!M23</f>
        <v>3</v>
      </c>
      <c r="N23" s="85">
        <f>'別表３－４－１－(1)異議申立て'!N23+'別表３－４－１－(2)審査請求'!N23+'別表３－４－１－(3)再審査請求'!N23</f>
        <v>13</v>
      </c>
      <c r="O23" s="85">
        <f>'別表３－４－１－(1)異議申立て'!O23+'別表３－４－１－(2)審査請求'!O23+'別表３－４－１－(3)再審査請求'!O23</f>
        <v>9</v>
      </c>
    </row>
    <row r="24" spans="1:15" ht="18" customHeight="1" thickBot="1">
      <c r="A24" s="84" t="s">
        <v>76</v>
      </c>
      <c r="B24" s="85">
        <f>'別表３－４－１－(1)異議申立て'!B24+'別表３－４－１－(2)審査請求'!B24+'別表３－４－１－(3)再審査請求'!B24</f>
        <v>20580</v>
      </c>
      <c r="C24" s="85">
        <f>'別表３－４－１－(1)異議申立て'!C24+'別表３－４－１－(2)審査請求'!C24+'別表３－４－１－(3)再審査請求'!C24</f>
        <v>31</v>
      </c>
      <c r="D24" s="85">
        <f>'別表３－４－１－(1)異議申立て'!D24+'別表３－４－１－(2)審査請求'!D24+'別表３－４－１－(3)再審査請求'!D24</f>
        <v>32</v>
      </c>
      <c r="E24" s="85">
        <f>'別表３－４－１－(1)異議申立て'!E24+'別表３－４－１－(2)審査請求'!E24+'別表３－４－１－(3)再審査請求'!E24</f>
        <v>4</v>
      </c>
      <c r="F24" s="85">
        <f>'別表３－４－１－(1)異議申立て'!F24+'別表３－４－１－(2)審査請求'!F24+'別表３－４－１－(3)再審査請求'!F24</f>
        <v>21</v>
      </c>
      <c r="G24" s="85">
        <f>'別表３－４－１－(1)異議申立て'!G24+'別表３－４－１－(2)審査請求'!G24+'別表３－４－１－(3)再審査請求'!G24</f>
        <v>7</v>
      </c>
      <c r="H24" s="85">
        <f>'別表３－４－１－(1)異議申立て'!H24+'別表３－４－１－(2)審査請求'!H24+'別表３－４－１－(3)再審査請求'!H24</f>
        <v>0</v>
      </c>
      <c r="I24" s="85">
        <f>'別表３－４－１－(1)異議申立て'!I24+'別表３－４－１－(2)審査請求'!I24+'別表３－４－１－(3)再審査請求'!I24</f>
        <v>12</v>
      </c>
      <c r="J24" s="85">
        <f>'別表３－４－１－(1)異議申立て'!J24+'別表３－４－１－(2)審査請求'!J24+'別表３－４－１－(3)再審査請求'!J24</f>
        <v>5</v>
      </c>
      <c r="K24" s="85">
        <f>'別表３－４－１－(1)異議申立て'!K24+'別表３－４－１－(2)審査請求'!K24+'別表３－４－１－(3)再審査請求'!K24</f>
        <v>11</v>
      </c>
      <c r="L24" s="85">
        <f>'別表３－４－１－(1)異議申立て'!L24+'別表３－４－１－(2)審査請求'!L24+'別表３－４－１－(3)再審査請求'!L24</f>
        <v>4</v>
      </c>
      <c r="M24" s="85">
        <f>'別表３－４－１－(1)異議申立て'!M24+'別表３－４－１－(2)審査請求'!M24+'別表３－４－１－(3)再審査請求'!M24</f>
        <v>23</v>
      </c>
      <c r="N24" s="85">
        <f>'別表３－４－１－(1)異議申立て'!N24+'別表３－４－１－(2)審査請求'!N24+'別表３－４－１－(3)再審査請求'!N24</f>
        <v>20556</v>
      </c>
      <c r="O24" s="85">
        <f>'別表３－４－１－(1)異議申立て'!O24+'別表３－４－１－(2)審査請求'!O24+'別表３－４－１－(3)再審査請求'!O24</f>
        <v>20545</v>
      </c>
    </row>
    <row r="25" spans="1:15" ht="18" customHeight="1" thickTop="1">
      <c r="A25" s="86" t="s">
        <v>77</v>
      </c>
      <c r="B25" s="87">
        <f aca="true" t="shared" si="0" ref="B25:O25">SUM(B8:B24)</f>
        <v>21491</v>
      </c>
      <c r="C25" s="87">
        <f t="shared" si="0"/>
        <v>1726</v>
      </c>
      <c r="D25" s="87">
        <f t="shared" si="0"/>
        <v>951</v>
      </c>
      <c r="E25" s="87">
        <f t="shared" si="0"/>
        <v>131</v>
      </c>
      <c r="F25" s="87">
        <f t="shared" si="0"/>
        <v>574</v>
      </c>
      <c r="G25" s="87">
        <f t="shared" si="0"/>
        <v>233</v>
      </c>
      <c r="H25" s="87">
        <f t="shared" si="0"/>
        <v>13</v>
      </c>
      <c r="I25" s="87">
        <f t="shared" si="0"/>
        <v>283</v>
      </c>
      <c r="J25" s="87">
        <f t="shared" si="0"/>
        <v>222</v>
      </c>
      <c r="K25" s="87">
        <f t="shared" si="0"/>
        <v>219</v>
      </c>
      <c r="L25" s="87">
        <f t="shared" si="0"/>
        <v>227</v>
      </c>
      <c r="M25" s="87">
        <f t="shared" si="0"/>
        <v>235</v>
      </c>
      <c r="N25" s="87">
        <f t="shared" si="0"/>
        <v>22031</v>
      </c>
      <c r="O25" s="87">
        <f t="shared" si="0"/>
        <v>20939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明朝,標準"-&amp;P+33-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pane xSplit="1" ySplit="7" topLeftCell="B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"/>
    </sheetView>
  </sheetViews>
  <sheetFormatPr defaultColWidth="9.140625" defaultRowHeight="15"/>
  <cols>
    <col min="1" max="3" width="10.140625" style="2" customWidth="1"/>
    <col min="4" max="8" width="8.140625" style="2" customWidth="1"/>
    <col min="9" max="9" width="9.57421875" style="2" customWidth="1"/>
    <col min="10" max="10" width="9.00390625" style="2" customWidth="1"/>
    <col min="11" max="12" width="8.5742187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s="77" customFormat="1" ht="18" customHeight="1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14" s="77" customFormat="1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77" customFormat="1" ht="18" customHeight="1">
      <c r="A4" s="78" t="s">
        <v>78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18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79"/>
      <c r="O5" s="79" t="s">
        <v>48</v>
      </c>
    </row>
    <row r="6" spans="1:15" ht="18" customHeight="1">
      <c r="A6" s="104" t="s">
        <v>49</v>
      </c>
      <c r="B6" s="109" t="s">
        <v>50</v>
      </c>
      <c r="C6" s="109" t="s">
        <v>27</v>
      </c>
      <c r="D6" s="96" t="s">
        <v>51</v>
      </c>
      <c r="E6" s="97"/>
      <c r="F6" s="97"/>
      <c r="G6" s="97"/>
      <c r="H6" s="98"/>
      <c r="I6" s="88" t="s">
        <v>52</v>
      </c>
      <c r="J6" s="89"/>
      <c r="K6" s="89"/>
      <c r="L6" s="90"/>
      <c r="M6" s="104" t="s">
        <v>29</v>
      </c>
      <c r="N6" s="96" t="s">
        <v>7</v>
      </c>
      <c r="O6" s="98"/>
    </row>
    <row r="7" spans="1:15" ht="22.5">
      <c r="A7" s="114"/>
      <c r="B7" s="122"/>
      <c r="C7" s="122"/>
      <c r="D7" s="80"/>
      <c r="E7" s="57" t="s">
        <v>53</v>
      </c>
      <c r="F7" s="57" t="s">
        <v>54</v>
      </c>
      <c r="G7" s="57" t="s">
        <v>55</v>
      </c>
      <c r="H7" s="3" t="s">
        <v>56</v>
      </c>
      <c r="I7" s="54" t="s">
        <v>57</v>
      </c>
      <c r="J7" s="81" t="s">
        <v>58</v>
      </c>
      <c r="K7" s="82" t="s">
        <v>59</v>
      </c>
      <c r="L7" s="54" t="s">
        <v>43</v>
      </c>
      <c r="M7" s="110"/>
      <c r="N7" s="83"/>
      <c r="O7" s="57" t="s">
        <v>34</v>
      </c>
    </row>
    <row r="8" spans="1:15" ht="18" customHeight="1">
      <c r="A8" s="84" t="s">
        <v>60</v>
      </c>
      <c r="B8" s="85">
        <v>11</v>
      </c>
      <c r="C8" s="85">
        <v>12</v>
      </c>
      <c r="D8" s="85">
        <v>12</v>
      </c>
      <c r="E8" s="85">
        <v>3</v>
      </c>
      <c r="F8" s="85">
        <v>9</v>
      </c>
      <c r="G8" s="85">
        <v>0</v>
      </c>
      <c r="H8" s="85">
        <v>0</v>
      </c>
      <c r="I8" s="85">
        <v>2</v>
      </c>
      <c r="J8" s="85">
        <v>1</v>
      </c>
      <c r="K8" s="85">
        <v>6</v>
      </c>
      <c r="L8" s="85">
        <v>3</v>
      </c>
      <c r="M8" s="85">
        <v>2</v>
      </c>
      <c r="N8" s="85">
        <v>9</v>
      </c>
      <c r="O8" s="85">
        <v>0</v>
      </c>
    </row>
    <row r="9" spans="1:15" ht="18" customHeight="1">
      <c r="A9" s="84" t="s">
        <v>61</v>
      </c>
      <c r="B9" s="85">
        <v>16</v>
      </c>
      <c r="C9" s="85">
        <v>5</v>
      </c>
      <c r="D9" s="85">
        <v>18</v>
      </c>
      <c r="E9" s="85">
        <v>1</v>
      </c>
      <c r="F9" s="85">
        <v>3</v>
      </c>
      <c r="G9" s="85">
        <v>1</v>
      </c>
      <c r="H9" s="85">
        <v>13</v>
      </c>
      <c r="I9" s="85">
        <v>1</v>
      </c>
      <c r="J9" s="85">
        <v>2</v>
      </c>
      <c r="K9" s="85">
        <v>2</v>
      </c>
      <c r="L9" s="85">
        <v>13</v>
      </c>
      <c r="M9" s="85">
        <v>0</v>
      </c>
      <c r="N9" s="85">
        <v>3</v>
      </c>
      <c r="O9" s="85">
        <v>0</v>
      </c>
    </row>
    <row r="10" spans="1:15" ht="18" customHeight="1">
      <c r="A10" s="84" t="s">
        <v>62</v>
      </c>
      <c r="B10" s="85">
        <v>12</v>
      </c>
      <c r="C10" s="85">
        <v>21</v>
      </c>
      <c r="D10" s="85">
        <v>24</v>
      </c>
      <c r="E10" s="85">
        <v>2</v>
      </c>
      <c r="F10" s="85">
        <v>18</v>
      </c>
      <c r="G10" s="85">
        <v>4</v>
      </c>
      <c r="H10" s="85">
        <v>0</v>
      </c>
      <c r="I10" s="85">
        <v>13</v>
      </c>
      <c r="J10" s="85">
        <v>0</v>
      </c>
      <c r="K10" s="85">
        <v>11</v>
      </c>
      <c r="L10" s="85">
        <v>0</v>
      </c>
      <c r="M10" s="85">
        <v>3</v>
      </c>
      <c r="N10" s="85">
        <v>6</v>
      </c>
      <c r="O10" s="85">
        <v>0</v>
      </c>
    </row>
    <row r="11" spans="1:15" ht="18" customHeight="1">
      <c r="A11" s="84" t="s">
        <v>63</v>
      </c>
      <c r="B11" s="85">
        <v>5</v>
      </c>
      <c r="C11" s="85">
        <v>9</v>
      </c>
      <c r="D11" s="85">
        <v>4</v>
      </c>
      <c r="E11" s="85">
        <v>2</v>
      </c>
      <c r="F11" s="85">
        <v>0</v>
      </c>
      <c r="G11" s="85">
        <v>2</v>
      </c>
      <c r="H11" s="85">
        <v>0</v>
      </c>
      <c r="I11" s="85">
        <v>1</v>
      </c>
      <c r="J11" s="85">
        <v>1</v>
      </c>
      <c r="K11" s="85">
        <v>0</v>
      </c>
      <c r="L11" s="85">
        <v>2</v>
      </c>
      <c r="M11" s="85">
        <v>0</v>
      </c>
      <c r="N11" s="85">
        <v>10</v>
      </c>
      <c r="O11" s="85">
        <v>3</v>
      </c>
    </row>
    <row r="12" spans="1:15" ht="18" customHeight="1">
      <c r="A12" s="84" t="s">
        <v>64</v>
      </c>
      <c r="B12" s="85">
        <v>47</v>
      </c>
      <c r="C12" s="85">
        <v>651</v>
      </c>
      <c r="D12" s="85">
        <v>123</v>
      </c>
      <c r="E12" s="85">
        <v>49</v>
      </c>
      <c r="F12" s="85">
        <v>36</v>
      </c>
      <c r="G12" s="85">
        <v>38</v>
      </c>
      <c r="H12" s="85">
        <v>0</v>
      </c>
      <c r="I12" s="85">
        <v>32</v>
      </c>
      <c r="J12" s="85">
        <v>42</v>
      </c>
      <c r="K12" s="85">
        <v>47</v>
      </c>
      <c r="L12" s="85">
        <v>2</v>
      </c>
      <c r="M12" s="85">
        <v>3</v>
      </c>
      <c r="N12" s="85">
        <v>572</v>
      </c>
      <c r="O12" s="85">
        <v>4</v>
      </c>
    </row>
    <row r="13" spans="1:15" ht="18" customHeight="1">
      <c r="A13" s="84" t="s">
        <v>65</v>
      </c>
      <c r="B13" s="85">
        <v>62</v>
      </c>
      <c r="C13" s="85">
        <v>25</v>
      </c>
      <c r="D13" s="85">
        <v>24</v>
      </c>
      <c r="E13" s="85">
        <v>6</v>
      </c>
      <c r="F13" s="85">
        <v>18</v>
      </c>
      <c r="G13" s="85">
        <v>0</v>
      </c>
      <c r="H13" s="85">
        <v>0</v>
      </c>
      <c r="I13" s="85">
        <v>17</v>
      </c>
      <c r="J13" s="85">
        <v>0</v>
      </c>
      <c r="K13" s="85">
        <v>3</v>
      </c>
      <c r="L13" s="85">
        <v>4</v>
      </c>
      <c r="M13" s="85">
        <v>56</v>
      </c>
      <c r="N13" s="85">
        <v>7</v>
      </c>
      <c r="O13" s="85">
        <v>1</v>
      </c>
    </row>
    <row r="14" spans="1:15" ht="18" customHeight="1">
      <c r="A14" s="84" t="s">
        <v>66</v>
      </c>
      <c r="B14" s="85">
        <v>17</v>
      </c>
      <c r="C14" s="85">
        <v>32</v>
      </c>
      <c r="D14" s="85">
        <v>40</v>
      </c>
      <c r="E14" s="85">
        <v>6</v>
      </c>
      <c r="F14" s="85">
        <v>31</v>
      </c>
      <c r="G14" s="85">
        <v>3</v>
      </c>
      <c r="H14" s="85">
        <v>0</v>
      </c>
      <c r="I14" s="85">
        <v>11</v>
      </c>
      <c r="J14" s="85">
        <v>13</v>
      </c>
      <c r="K14" s="85">
        <v>7</v>
      </c>
      <c r="L14" s="85">
        <v>9</v>
      </c>
      <c r="M14" s="85">
        <v>2</v>
      </c>
      <c r="N14" s="85">
        <v>7</v>
      </c>
      <c r="O14" s="85">
        <v>1</v>
      </c>
    </row>
    <row r="15" spans="1:15" ht="18" customHeight="1">
      <c r="A15" s="84" t="s">
        <v>67</v>
      </c>
      <c r="B15" s="85">
        <v>2</v>
      </c>
      <c r="C15" s="85">
        <v>4</v>
      </c>
      <c r="D15" s="85">
        <v>3</v>
      </c>
      <c r="E15" s="85">
        <v>1</v>
      </c>
      <c r="F15" s="85">
        <v>0</v>
      </c>
      <c r="G15" s="85">
        <v>2</v>
      </c>
      <c r="H15" s="85">
        <v>0</v>
      </c>
      <c r="I15" s="85">
        <v>2</v>
      </c>
      <c r="J15" s="85">
        <v>0</v>
      </c>
      <c r="K15" s="85">
        <v>1</v>
      </c>
      <c r="L15" s="85">
        <v>0</v>
      </c>
      <c r="M15" s="85">
        <v>0</v>
      </c>
      <c r="N15" s="85">
        <v>3</v>
      </c>
      <c r="O15" s="85">
        <v>0</v>
      </c>
    </row>
    <row r="16" spans="1:15" ht="18" customHeight="1">
      <c r="A16" s="84" t="s">
        <v>68</v>
      </c>
      <c r="B16" s="85">
        <v>1</v>
      </c>
      <c r="C16" s="85">
        <v>5</v>
      </c>
      <c r="D16" s="85">
        <v>6</v>
      </c>
      <c r="E16" s="85">
        <v>2</v>
      </c>
      <c r="F16" s="85">
        <v>4</v>
      </c>
      <c r="G16" s="85">
        <v>0</v>
      </c>
      <c r="H16" s="85">
        <v>0</v>
      </c>
      <c r="I16" s="85">
        <v>1</v>
      </c>
      <c r="J16" s="85">
        <v>2</v>
      </c>
      <c r="K16" s="85">
        <v>3</v>
      </c>
      <c r="L16" s="85">
        <v>0</v>
      </c>
      <c r="M16" s="85">
        <v>0</v>
      </c>
      <c r="N16" s="85">
        <v>0</v>
      </c>
      <c r="O16" s="85">
        <v>0</v>
      </c>
    </row>
    <row r="17" spans="1:15" ht="18" customHeight="1">
      <c r="A17" s="84" t="s">
        <v>69</v>
      </c>
      <c r="B17" s="85">
        <v>166</v>
      </c>
      <c r="C17" s="85">
        <v>56</v>
      </c>
      <c r="D17" s="85">
        <v>32</v>
      </c>
      <c r="E17" s="85">
        <v>8</v>
      </c>
      <c r="F17" s="85">
        <v>21</v>
      </c>
      <c r="G17" s="85">
        <v>3</v>
      </c>
      <c r="H17" s="85">
        <v>0</v>
      </c>
      <c r="I17" s="85">
        <v>1</v>
      </c>
      <c r="J17" s="85">
        <v>3</v>
      </c>
      <c r="K17" s="85">
        <v>5</v>
      </c>
      <c r="L17" s="85">
        <v>23</v>
      </c>
      <c r="M17" s="85">
        <v>61</v>
      </c>
      <c r="N17" s="85">
        <v>129</v>
      </c>
      <c r="O17" s="85">
        <v>86</v>
      </c>
    </row>
    <row r="18" spans="1:15" ht="18" customHeight="1">
      <c r="A18" s="84" t="s">
        <v>70</v>
      </c>
      <c r="B18" s="85">
        <v>32</v>
      </c>
      <c r="C18" s="85">
        <v>15</v>
      </c>
      <c r="D18" s="85">
        <v>32</v>
      </c>
      <c r="E18" s="85">
        <v>8</v>
      </c>
      <c r="F18" s="85">
        <v>23</v>
      </c>
      <c r="G18" s="85">
        <v>1</v>
      </c>
      <c r="H18" s="85">
        <v>0</v>
      </c>
      <c r="I18" s="85">
        <v>6</v>
      </c>
      <c r="J18" s="85">
        <v>2</v>
      </c>
      <c r="K18" s="85">
        <v>1</v>
      </c>
      <c r="L18" s="85">
        <v>23</v>
      </c>
      <c r="M18" s="85">
        <v>1</v>
      </c>
      <c r="N18" s="85">
        <v>14</v>
      </c>
      <c r="O18" s="85">
        <v>8</v>
      </c>
    </row>
    <row r="19" spans="1:15" ht="18" customHeight="1">
      <c r="A19" s="84" t="s">
        <v>71</v>
      </c>
      <c r="B19" s="85">
        <v>131</v>
      </c>
      <c r="C19" s="85">
        <v>132</v>
      </c>
      <c r="D19" s="85">
        <v>131</v>
      </c>
      <c r="E19" s="85">
        <v>23</v>
      </c>
      <c r="F19" s="85">
        <v>84</v>
      </c>
      <c r="G19" s="85">
        <v>24</v>
      </c>
      <c r="H19" s="85">
        <v>0</v>
      </c>
      <c r="I19" s="85">
        <v>56</v>
      </c>
      <c r="J19" s="85">
        <v>12</v>
      </c>
      <c r="K19" s="85">
        <v>9</v>
      </c>
      <c r="L19" s="85">
        <v>54</v>
      </c>
      <c r="M19" s="85">
        <v>6</v>
      </c>
      <c r="N19" s="85">
        <v>126</v>
      </c>
      <c r="O19" s="85">
        <v>70</v>
      </c>
    </row>
    <row r="20" spans="1:15" ht="18" customHeight="1">
      <c r="A20" s="84" t="s">
        <v>72</v>
      </c>
      <c r="B20" s="85">
        <v>1</v>
      </c>
      <c r="C20" s="85">
        <v>25</v>
      </c>
      <c r="D20" s="85">
        <v>22</v>
      </c>
      <c r="E20" s="85">
        <v>1</v>
      </c>
      <c r="F20" s="85">
        <v>21</v>
      </c>
      <c r="G20" s="85">
        <v>0</v>
      </c>
      <c r="H20" s="85">
        <v>0</v>
      </c>
      <c r="I20" s="85">
        <v>7</v>
      </c>
      <c r="J20" s="85">
        <v>14</v>
      </c>
      <c r="K20" s="85">
        <v>1</v>
      </c>
      <c r="L20" s="85">
        <v>0</v>
      </c>
      <c r="M20" s="85">
        <v>0</v>
      </c>
      <c r="N20" s="85">
        <v>4</v>
      </c>
      <c r="O20" s="85">
        <v>0</v>
      </c>
    </row>
    <row r="21" spans="1:15" ht="18" customHeight="1">
      <c r="A21" s="84" t="s">
        <v>73</v>
      </c>
      <c r="B21" s="85">
        <v>20</v>
      </c>
      <c r="C21" s="85">
        <v>95</v>
      </c>
      <c r="D21" s="85">
        <v>69</v>
      </c>
      <c r="E21" s="85">
        <v>1</v>
      </c>
      <c r="F21" s="85">
        <v>44</v>
      </c>
      <c r="G21" s="85">
        <v>24</v>
      </c>
      <c r="H21" s="85">
        <v>0</v>
      </c>
      <c r="I21" s="85">
        <v>11</v>
      </c>
      <c r="J21" s="85">
        <v>31</v>
      </c>
      <c r="K21" s="85">
        <v>27</v>
      </c>
      <c r="L21" s="85">
        <v>0</v>
      </c>
      <c r="M21" s="85">
        <v>5</v>
      </c>
      <c r="N21" s="85">
        <v>41</v>
      </c>
      <c r="O21" s="85">
        <v>17</v>
      </c>
    </row>
    <row r="22" spans="1:15" ht="18" customHeight="1">
      <c r="A22" s="84" t="s">
        <v>74</v>
      </c>
      <c r="B22" s="85">
        <v>5</v>
      </c>
      <c r="C22" s="85">
        <v>9</v>
      </c>
      <c r="D22" s="85">
        <v>6</v>
      </c>
      <c r="E22" s="85">
        <v>1</v>
      </c>
      <c r="F22" s="85">
        <v>4</v>
      </c>
      <c r="G22" s="85">
        <v>1</v>
      </c>
      <c r="H22" s="85">
        <v>0</v>
      </c>
      <c r="I22" s="85">
        <v>1</v>
      </c>
      <c r="J22" s="85">
        <v>1</v>
      </c>
      <c r="K22" s="85">
        <v>3</v>
      </c>
      <c r="L22" s="85">
        <v>1</v>
      </c>
      <c r="M22" s="85">
        <v>1</v>
      </c>
      <c r="N22" s="85">
        <v>7</v>
      </c>
      <c r="O22" s="85">
        <v>2</v>
      </c>
    </row>
    <row r="23" spans="1:15" ht="18" customHeight="1">
      <c r="A23" s="84" t="s">
        <v>75</v>
      </c>
      <c r="B23" s="85">
        <v>3</v>
      </c>
      <c r="C23" s="85">
        <v>10</v>
      </c>
      <c r="D23" s="85">
        <v>8</v>
      </c>
      <c r="E23" s="85">
        <v>2</v>
      </c>
      <c r="F23" s="85">
        <v>5</v>
      </c>
      <c r="G23" s="85">
        <v>1</v>
      </c>
      <c r="H23" s="85">
        <v>0</v>
      </c>
      <c r="I23" s="85">
        <v>4</v>
      </c>
      <c r="J23" s="85">
        <v>2</v>
      </c>
      <c r="K23" s="85">
        <v>2</v>
      </c>
      <c r="L23" s="85">
        <v>0</v>
      </c>
      <c r="M23" s="85">
        <v>1</v>
      </c>
      <c r="N23" s="85">
        <v>4</v>
      </c>
      <c r="O23" s="85">
        <v>1</v>
      </c>
    </row>
    <row r="24" spans="1:15" ht="18" customHeight="1" thickBot="1">
      <c r="A24" s="84" t="s">
        <v>76</v>
      </c>
      <c r="B24" s="85">
        <v>8</v>
      </c>
      <c r="C24" s="85">
        <v>10</v>
      </c>
      <c r="D24" s="85">
        <v>13</v>
      </c>
      <c r="E24" s="85">
        <v>1</v>
      </c>
      <c r="F24" s="85">
        <v>8</v>
      </c>
      <c r="G24" s="85">
        <v>4</v>
      </c>
      <c r="H24" s="85">
        <v>0</v>
      </c>
      <c r="I24" s="85">
        <v>3</v>
      </c>
      <c r="J24" s="85">
        <v>0</v>
      </c>
      <c r="K24" s="85">
        <v>8</v>
      </c>
      <c r="L24" s="85">
        <v>2</v>
      </c>
      <c r="M24" s="85">
        <v>0</v>
      </c>
      <c r="N24" s="85">
        <v>5</v>
      </c>
      <c r="O24" s="85">
        <v>0</v>
      </c>
    </row>
    <row r="25" spans="1:15" ht="18" customHeight="1" thickTop="1">
      <c r="A25" s="86" t="s">
        <v>77</v>
      </c>
      <c r="B25" s="87">
        <f aca="true" t="shared" si="0" ref="B25:O25">SUM(B8:B24)</f>
        <v>539</v>
      </c>
      <c r="C25" s="87">
        <f t="shared" si="0"/>
        <v>1116</v>
      </c>
      <c r="D25" s="87">
        <f t="shared" si="0"/>
        <v>567</v>
      </c>
      <c r="E25" s="87">
        <f t="shared" si="0"/>
        <v>117</v>
      </c>
      <c r="F25" s="87">
        <f t="shared" si="0"/>
        <v>329</v>
      </c>
      <c r="G25" s="87">
        <f t="shared" si="0"/>
        <v>108</v>
      </c>
      <c r="H25" s="87">
        <f t="shared" si="0"/>
        <v>13</v>
      </c>
      <c r="I25" s="87">
        <f t="shared" si="0"/>
        <v>169</v>
      </c>
      <c r="J25" s="87">
        <f t="shared" si="0"/>
        <v>126</v>
      </c>
      <c r="K25" s="87">
        <f t="shared" si="0"/>
        <v>136</v>
      </c>
      <c r="L25" s="87">
        <f t="shared" si="0"/>
        <v>136</v>
      </c>
      <c r="M25" s="87">
        <f t="shared" si="0"/>
        <v>141</v>
      </c>
      <c r="N25" s="87">
        <f t="shared" si="0"/>
        <v>947</v>
      </c>
      <c r="O25" s="87">
        <f t="shared" si="0"/>
        <v>193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2" useFirstPageNumber="1" horizontalDpi="600" verticalDpi="600" orientation="landscape" paperSize="9" r:id="rId1"/>
  <headerFooter alignWithMargins="0">
    <oddFooter>&amp;C&amp;"ＭＳ 明朝,標準"-&amp;P+33-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pane xSplit="1" ySplit="7" topLeftCell="B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"/>
    </sheetView>
  </sheetViews>
  <sheetFormatPr defaultColWidth="9.140625" defaultRowHeight="15"/>
  <cols>
    <col min="1" max="3" width="10.140625" style="2" customWidth="1"/>
    <col min="4" max="8" width="8.140625" style="2" customWidth="1"/>
    <col min="9" max="9" width="9.57421875" style="2" customWidth="1"/>
    <col min="10" max="10" width="9.00390625" style="2" customWidth="1"/>
    <col min="11" max="12" width="8.5742187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s="77" customFormat="1" ht="18" customHeight="1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14" s="77" customFormat="1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77" customFormat="1" ht="18" customHeight="1">
      <c r="A4" s="78" t="s">
        <v>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18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79"/>
      <c r="O5" s="79" t="s">
        <v>48</v>
      </c>
    </row>
    <row r="6" spans="1:15" ht="18" customHeight="1">
      <c r="A6" s="104" t="s">
        <v>49</v>
      </c>
      <c r="B6" s="109" t="s">
        <v>50</v>
      </c>
      <c r="C6" s="109" t="s">
        <v>27</v>
      </c>
      <c r="D6" s="96" t="s">
        <v>51</v>
      </c>
      <c r="E6" s="97"/>
      <c r="F6" s="97"/>
      <c r="G6" s="97"/>
      <c r="H6" s="98"/>
      <c r="I6" s="88" t="s">
        <v>52</v>
      </c>
      <c r="J6" s="89"/>
      <c r="K6" s="89"/>
      <c r="L6" s="90"/>
      <c r="M6" s="104" t="s">
        <v>29</v>
      </c>
      <c r="N6" s="96" t="s">
        <v>7</v>
      </c>
      <c r="O6" s="98"/>
    </row>
    <row r="7" spans="1:15" ht="22.5">
      <c r="A7" s="114"/>
      <c r="B7" s="122"/>
      <c r="C7" s="122"/>
      <c r="D7" s="80"/>
      <c r="E7" s="57" t="s">
        <v>53</v>
      </c>
      <c r="F7" s="57" t="s">
        <v>54</v>
      </c>
      <c r="G7" s="57" t="s">
        <v>55</v>
      </c>
      <c r="H7" s="3" t="s">
        <v>56</v>
      </c>
      <c r="I7" s="54" t="s">
        <v>57</v>
      </c>
      <c r="J7" s="81" t="s">
        <v>58</v>
      </c>
      <c r="K7" s="82" t="s">
        <v>59</v>
      </c>
      <c r="L7" s="54" t="s">
        <v>43</v>
      </c>
      <c r="M7" s="110"/>
      <c r="N7" s="83"/>
      <c r="O7" s="57" t="s">
        <v>34</v>
      </c>
    </row>
    <row r="8" spans="1:15" ht="18" customHeight="1">
      <c r="A8" s="84" t="s">
        <v>60</v>
      </c>
      <c r="B8" s="85">
        <v>27</v>
      </c>
      <c r="C8" s="85">
        <v>36</v>
      </c>
      <c r="D8" s="85">
        <v>37</v>
      </c>
      <c r="E8" s="85">
        <v>1</v>
      </c>
      <c r="F8" s="85">
        <v>21</v>
      </c>
      <c r="G8" s="85">
        <v>15</v>
      </c>
      <c r="H8" s="85">
        <v>0</v>
      </c>
      <c r="I8" s="85">
        <v>14</v>
      </c>
      <c r="J8" s="85">
        <v>5</v>
      </c>
      <c r="K8" s="85">
        <v>10</v>
      </c>
      <c r="L8" s="85">
        <v>8</v>
      </c>
      <c r="M8" s="85">
        <v>6</v>
      </c>
      <c r="N8" s="85">
        <v>20</v>
      </c>
      <c r="O8" s="85">
        <v>7</v>
      </c>
    </row>
    <row r="9" spans="1:15" ht="18" customHeight="1">
      <c r="A9" s="84" t="s">
        <v>61</v>
      </c>
      <c r="B9" s="85">
        <v>7</v>
      </c>
      <c r="C9" s="85">
        <v>4</v>
      </c>
      <c r="D9" s="85">
        <v>8</v>
      </c>
      <c r="E9" s="85">
        <v>2</v>
      </c>
      <c r="F9" s="85">
        <v>6</v>
      </c>
      <c r="G9" s="85">
        <v>0</v>
      </c>
      <c r="H9" s="85">
        <v>0</v>
      </c>
      <c r="I9" s="85">
        <v>0</v>
      </c>
      <c r="J9" s="85">
        <v>1</v>
      </c>
      <c r="K9" s="85">
        <v>5</v>
      </c>
      <c r="L9" s="85">
        <v>2</v>
      </c>
      <c r="M9" s="85">
        <v>1</v>
      </c>
      <c r="N9" s="85">
        <v>2</v>
      </c>
      <c r="O9" s="85">
        <v>0</v>
      </c>
    </row>
    <row r="10" spans="1:15" ht="18" customHeight="1">
      <c r="A10" s="84" t="s">
        <v>62</v>
      </c>
      <c r="B10" s="85">
        <v>10</v>
      </c>
      <c r="C10" s="85">
        <v>23</v>
      </c>
      <c r="D10" s="85">
        <v>15</v>
      </c>
      <c r="E10" s="85">
        <v>1</v>
      </c>
      <c r="F10" s="85">
        <v>12</v>
      </c>
      <c r="G10" s="85">
        <v>2</v>
      </c>
      <c r="H10" s="85">
        <v>0</v>
      </c>
      <c r="I10" s="85">
        <v>2</v>
      </c>
      <c r="J10" s="85">
        <v>7</v>
      </c>
      <c r="K10" s="85">
        <v>6</v>
      </c>
      <c r="L10" s="85">
        <v>0</v>
      </c>
      <c r="M10" s="85">
        <v>4</v>
      </c>
      <c r="N10" s="85">
        <v>14</v>
      </c>
      <c r="O10" s="85">
        <v>0</v>
      </c>
    </row>
    <row r="11" spans="1:15" ht="18" customHeight="1">
      <c r="A11" s="84" t="s">
        <v>63</v>
      </c>
      <c r="B11" s="85">
        <v>2</v>
      </c>
      <c r="C11" s="85">
        <v>17</v>
      </c>
      <c r="D11" s="85">
        <v>15</v>
      </c>
      <c r="E11" s="85">
        <v>0</v>
      </c>
      <c r="F11" s="85">
        <v>7</v>
      </c>
      <c r="G11" s="85">
        <v>8</v>
      </c>
      <c r="H11" s="85">
        <v>0</v>
      </c>
      <c r="I11" s="85">
        <v>12</v>
      </c>
      <c r="J11" s="85">
        <v>3</v>
      </c>
      <c r="K11" s="85">
        <v>0</v>
      </c>
      <c r="L11" s="85">
        <v>0</v>
      </c>
      <c r="M11" s="85">
        <v>0</v>
      </c>
      <c r="N11" s="85">
        <v>4</v>
      </c>
      <c r="O11" s="85">
        <v>1</v>
      </c>
    </row>
    <row r="12" spans="1:15" ht="18" customHeight="1">
      <c r="A12" s="84" t="s">
        <v>64</v>
      </c>
      <c r="B12" s="85">
        <v>25</v>
      </c>
      <c r="C12" s="85">
        <v>57</v>
      </c>
      <c r="D12" s="85">
        <v>50</v>
      </c>
      <c r="E12" s="85">
        <v>2</v>
      </c>
      <c r="F12" s="85">
        <v>29</v>
      </c>
      <c r="G12" s="85">
        <v>19</v>
      </c>
      <c r="H12" s="85">
        <v>0</v>
      </c>
      <c r="I12" s="85">
        <v>17</v>
      </c>
      <c r="J12" s="85">
        <v>18</v>
      </c>
      <c r="K12" s="85">
        <v>14</v>
      </c>
      <c r="L12" s="85">
        <v>1</v>
      </c>
      <c r="M12" s="85">
        <v>13</v>
      </c>
      <c r="N12" s="85">
        <v>19</v>
      </c>
      <c r="O12" s="85">
        <v>4</v>
      </c>
    </row>
    <row r="13" spans="1:15" ht="18" customHeight="1">
      <c r="A13" s="84" t="s">
        <v>65</v>
      </c>
      <c r="B13" s="85">
        <v>18</v>
      </c>
      <c r="C13" s="85">
        <v>19</v>
      </c>
      <c r="D13" s="85">
        <v>9</v>
      </c>
      <c r="E13" s="85">
        <v>0</v>
      </c>
      <c r="F13" s="85">
        <v>7</v>
      </c>
      <c r="G13" s="85">
        <v>2</v>
      </c>
      <c r="H13" s="85">
        <v>0</v>
      </c>
      <c r="I13" s="85">
        <v>0</v>
      </c>
      <c r="J13" s="85">
        <v>3</v>
      </c>
      <c r="K13" s="85">
        <v>6</v>
      </c>
      <c r="L13" s="85">
        <v>0</v>
      </c>
      <c r="M13" s="85">
        <v>2</v>
      </c>
      <c r="N13" s="85">
        <v>26</v>
      </c>
      <c r="O13" s="85">
        <v>16</v>
      </c>
    </row>
    <row r="14" spans="1:15" ht="18" customHeight="1">
      <c r="A14" s="84" t="s">
        <v>66</v>
      </c>
      <c r="B14" s="85">
        <v>1</v>
      </c>
      <c r="C14" s="85">
        <v>4</v>
      </c>
      <c r="D14" s="85">
        <v>2</v>
      </c>
      <c r="E14" s="85">
        <v>0</v>
      </c>
      <c r="F14" s="85">
        <v>1</v>
      </c>
      <c r="G14" s="85">
        <v>1</v>
      </c>
      <c r="H14" s="85">
        <v>0</v>
      </c>
      <c r="I14" s="85">
        <v>2</v>
      </c>
      <c r="J14" s="85">
        <v>0</v>
      </c>
      <c r="K14" s="85">
        <v>0</v>
      </c>
      <c r="L14" s="85">
        <v>0</v>
      </c>
      <c r="M14" s="85">
        <v>0</v>
      </c>
      <c r="N14" s="85">
        <v>3</v>
      </c>
      <c r="O14" s="85">
        <v>1</v>
      </c>
    </row>
    <row r="15" spans="1:15" ht="18" customHeight="1">
      <c r="A15" s="84" t="s">
        <v>67</v>
      </c>
      <c r="B15" s="85">
        <v>1</v>
      </c>
      <c r="C15" s="85">
        <v>6</v>
      </c>
      <c r="D15" s="85">
        <v>6</v>
      </c>
      <c r="E15" s="85">
        <v>0</v>
      </c>
      <c r="F15" s="85">
        <v>5</v>
      </c>
      <c r="G15" s="85">
        <v>1</v>
      </c>
      <c r="H15" s="85">
        <v>0</v>
      </c>
      <c r="I15" s="85">
        <v>2</v>
      </c>
      <c r="J15" s="85">
        <v>2</v>
      </c>
      <c r="K15" s="85">
        <v>2</v>
      </c>
      <c r="L15" s="85">
        <v>0</v>
      </c>
      <c r="M15" s="85">
        <v>0</v>
      </c>
      <c r="N15" s="85">
        <v>1</v>
      </c>
      <c r="O15" s="85">
        <v>0</v>
      </c>
    </row>
    <row r="16" spans="1:15" ht="18" customHeight="1">
      <c r="A16" s="84" t="s">
        <v>68</v>
      </c>
      <c r="B16" s="85">
        <v>12</v>
      </c>
      <c r="C16" s="85">
        <v>4</v>
      </c>
      <c r="D16" s="85">
        <v>6</v>
      </c>
      <c r="E16" s="85">
        <v>0</v>
      </c>
      <c r="F16" s="85">
        <v>6</v>
      </c>
      <c r="G16" s="85">
        <v>0</v>
      </c>
      <c r="H16" s="85">
        <v>0</v>
      </c>
      <c r="I16" s="85">
        <v>2</v>
      </c>
      <c r="J16" s="85">
        <v>1</v>
      </c>
      <c r="K16" s="85">
        <v>0</v>
      </c>
      <c r="L16" s="85">
        <v>3</v>
      </c>
      <c r="M16" s="85">
        <v>0</v>
      </c>
      <c r="N16" s="85">
        <v>10</v>
      </c>
      <c r="O16" s="85">
        <v>9</v>
      </c>
    </row>
    <row r="17" spans="1:15" ht="18" customHeight="1">
      <c r="A17" s="84" t="s">
        <v>69</v>
      </c>
      <c r="B17" s="85">
        <v>118</v>
      </c>
      <c r="C17" s="85">
        <v>204</v>
      </c>
      <c r="D17" s="85">
        <v>70</v>
      </c>
      <c r="E17" s="85">
        <v>2</v>
      </c>
      <c r="F17" s="85">
        <v>37</v>
      </c>
      <c r="G17" s="85">
        <v>31</v>
      </c>
      <c r="H17" s="85">
        <v>0</v>
      </c>
      <c r="I17" s="85">
        <v>15</v>
      </c>
      <c r="J17" s="85">
        <v>9</v>
      </c>
      <c r="K17" s="85">
        <v>14</v>
      </c>
      <c r="L17" s="85">
        <v>32</v>
      </c>
      <c r="M17" s="85">
        <v>25</v>
      </c>
      <c r="N17" s="85">
        <v>227</v>
      </c>
      <c r="O17" s="85">
        <v>71</v>
      </c>
    </row>
    <row r="18" spans="1:15" ht="18" customHeight="1">
      <c r="A18" s="84" t="s">
        <v>70</v>
      </c>
      <c r="B18" s="85">
        <v>9</v>
      </c>
      <c r="C18" s="85">
        <v>50</v>
      </c>
      <c r="D18" s="85">
        <v>36</v>
      </c>
      <c r="E18" s="85">
        <v>0</v>
      </c>
      <c r="F18" s="85">
        <v>17</v>
      </c>
      <c r="G18" s="85">
        <v>19</v>
      </c>
      <c r="H18" s="85">
        <v>0</v>
      </c>
      <c r="I18" s="85">
        <v>15</v>
      </c>
      <c r="J18" s="85">
        <v>19</v>
      </c>
      <c r="K18" s="85">
        <v>2</v>
      </c>
      <c r="L18" s="85">
        <v>0</v>
      </c>
      <c r="M18" s="85">
        <v>8</v>
      </c>
      <c r="N18" s="85">
        <v>15</v>
      </c>
      <c r="O18" s="85">
        <v>8</v>
      </c>
    </row>
    <row r="19" spans="1:15" ht="18" customHeight="1">
      <c r="A19" s="84" t="s">
        <v>71</v>
      </c>
      <c r="B19" s="85">
        <v>113</v>
      </c>
      <c r="C19" s="85">
        <v>97</v>
      </c>
      <c r="D19" s="85">
        <v>55</v>
      </c>
      <c r="E19" s="85">
        <v>1</v>
      </c>
      <c r="F19" s="85">
        <v>48</v>
      </c>
      <c r="G19" s="85">
        <v>6</v>
      </c>
      <c r="H19" s="85">
        <v>0</v>
      </c>
      <c r="I19" s="85">
        <v>3</v>
      </c>
      <c r="J19" s="85">
        <v>10</v>
      </c>
      <c r="K19" s="85">
        <v>7</v>
      </c>
      <c r="L19" s="85">
        <v>35</v>
      </c>
      <c r="M19" s="85">
        <v>3</v>
      </c>
      <c r="N19" s="85">
        <v>152</v>
      </c>
      <c r="O19" s="85">
        <v>71</v>
      </c>
    </row>
    <row r="20" spans="1:15" ht="18" customHeight="1">
      <c r="A20" s="84" t="s">
        <v>72</v>
      </c>
      <c r="B20" s="85">
        <v>5</v>
      </c>
      <c r="C20" s="85">
        <v>11</v>
      </c>
      <c r="D20" s="85">
        <v>8</v>
      </c>
      <c r="E20" s="85">
        <v>0</v>
      </c>
      <c r="F20" s="85">
        <v>7</v>
      </c>
      <c r="G20" s="85">
        <v>1</v>
      </c>
      <c r="H20" s="85">
        <v>0</v>
      </c>
      <c r="I20" s="85">
        <v>1</v>
      </c>
      <c r="J20" s="85">
        <v>4</v>
      </c>
      <c r="K20" s="85">
        <v>3</v>
      </c>
      <c r="L20" s="85">
        <v>0</v>
      </c>
      <c r="M20" s="85">
        <v>5</v>
      </c>
      <c r="N20" s="85">
        <v>3</v>
      </c>
      <c r="O20" s="85">
        <v>0</v>
      </c>
    </row>
    <row r="21" spans="1:15" ht="18" customHeight="1">
      <c r="A21" s="84" t="s">
        <v>73</v>
      </c>
      <c r="B21" s="85">
        <v>7</v>
      </c>
      <c r="C21" s="85">
        <v>18</v>
      </c>
      <c r="D21" s="85">
        <v>18</v>
      </c>
      <c r="E21" s="85">
        <v>0</v>
      </c>
      <c r="F21" s="85">
        <v>6</v>
      </c>
      <c r="G21" s="85">
        <v>12</v>
      </c>
      <c r="H21" s="85">
        <v>0</v>
      </c>
      <c r="I21" s="85">
        <v>8</v>
      </c>
      <c r="J21" s="85">
        <v>8</v>
      </c>
      <c r="K21" s="85">
        <v>0</v>
      </c>
      <c r="L21" s="85">
        <v>2</v>
      </c>
      <c r="M21" s="85">
        <v>1</v>
      </c>
      <c r="N21" s="85">
        <v>6</v>
      </c>
      <c r="O21" s="85">
        <v>1</v>
      </c>
    </row>
    <row r="22" spans="1:15" ht="18" customHeight="1">
      <c r="A22" s="84" t="s">
        <v>74</v>
      </c>
      <c r="B22" s="85">
        <v>6</v>
      </c>
      <c r="C22" s="85">
        <v>23</v>
      </c>
      <c r="D22" s="85">
        <v>6</v>
      </c>
      <c r="E22" s="85">
        <v>0</v>
      </c>
      <c r="F22" s="85">
        <v>5</v>
      </c>
      <c r="G22" s="85">
        <v>1</v>
      </c>
      <c r="H22" s="85">
        <v>0</v>
      </c>
      <c r="I22" s="85">
        <v>0</v>
      </c>
      <c r="J22" s="85">
        <v>1</v>
      </c>
      <c r="K22" s="85">
        <v>4</v>
      </c>
      <c r="L22" s="85">
        <v>1</v>
      </c>
      <c r="M22" s="85">
        <v>1</v>
      </c>
      <c r="N22" s="85">
        <v>22</v>
      </c>
      <c r="O22" s="85">
        <v>4</v>
      </c>
    </row>
    <row r="23" spans="1:15" ht="18" customHeight="1">
      <c r="A23" s="84" t="s">
        <v>75</v>
      </c>
      <c r="B23" s="85">
        <v>19</v>
      </c>
      <c r="C23" s="85">
        <v>16</v>
      </c>
      <c r="D23" s="85">
        <v>24</v>
      </c>
      <c r="E23" s="85">
        <v>2</v>
      </c>
      <c r="F23" s="85">
        <v>18</v>
      </c>
      <c r="G23" s="85">
        <v>4</v>
      </c>
      <c r="H23" s="85">
        <v>0</v>
      </c>
      <c r="I23" s="85">
        <v>12</v>
      </c>
      <c r="J23" s="85">
        <v>0</v>
      </c>
      <c r="K23" s="85">
        <v>7</v>
      </c>
      <c r="L23" s="85">
        <v>5</v>
      </c>
      <c r="M23" s="85">
        <v>2</v>
      </c>
      <c r="N23" s="85">
        <v>9</v>
      </c>
      <c r="O23" s="85">
        <v>8</v>
      </c>
    </row>
    <row r="24" spans="1:15" ht="18" customHeight="1" thickBot="1">
      <c r="A24" s="84" t="s">
        <v>76</v>
      </c>
      <c r="B24" s="85">
        <v>20572</v>
      </c>
      <c r="C24" s="85">
        <v>21</v>
      </c>
      <c r="D24" s="85">
        <v>19</v>
      </c>
      <c r="E24" s="85">
        <v>3</v>
      </c>
      <c r="F24" s="85">
        <v>13</v>
      </c>
      <c r="G24" s="85">
        <v>3</v>
      </c>
      <c r="H24" s="85">
        <v>0</v>
      </c>
      <c r="I24" s="85">
        <v>9</v>
      </c>
      <c r="J24" s="85">
        <v>5</v>
      </c>
      <c r="K24" s="85">
        <v>3</v>
      </c>
      <c r="L24" s="85">
        <v>2</v>
      </c>
      <c r="M24" s="85">
        <v>23</v>
      </c>
      <c r="N24" s="85">
        <v>20551</v>
      </c>
      <c r="O24" s="85">
        <v>20545</v>
      </c>
    </row>
    <row r="25" spans="1:15" ht="18" customHeight="1" thickTop="1">
      <c r="A25" s="86" t="s">
        <v>77</v>
      </c>
      <c r="B25" s="87">
        <f aca="true" t="shared" si="0" ref="B25:O25">SUM(B8:B24)</f>
        <v>20952</v>
      </c>
      <c r="C25" s="87">
        <f t="shared" si="0"/>
        <v>610</v>
      </c>
      <c r="D25" s="87">
        <f t="shared" si="0"/>
        <v>384</v>
      </c>
      <c r="E25" s="87">
        <f t="shared" si="0"/>
        <v>14</v>
      </c>
      <c r="F25" s="87">
        <f t="shared" si="0"/>
        <v>245</v>
      </c>
      <c r="G25" s="87">
        <f t="shared" si="0"/>
        <v>125</v>
      </c>
      <c r="H25" s="87">
        <f t="shared" si="0"/>
        <v>0</v>
      </c>
      <c r="I25" s="87">
        <f t="shared" si="0"/>
        <v>114</v>
      </c>
      <c r="J25" s="87">
        <f t="shared" si="0"/>
        <v>96</v>
      </c>
      <c r="K25" s="87">
        <f t="shared" si="0"/>
        <v>83</v>
      </c>
      <c r="L25" s="87">
        <f t="shared" si="0"/>
        <v>91</v>
      </c>
      <c r="M25" s="87">
        <f t="shared" si="0"/>
        <v>94</v>
      </c>
      <c r="N25" s="87">
        <f t="shared" si="0"/>
        <v>21084</v>
      </c>
      <c r="O25" s="87">
        <f t="shared" si="0"/>
        <v>20746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3" useFirstPageNumber="1" horizontalDpi="600" verticalDpi="600" orientation="landscape" paperSize="9" r:id="rId1"/>
  <headerFooter alignWithMargins="0">
    <oddFooter>&amp;C&amp;"ＭＳ 明朝,標準"-&amp;P+33-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7" topLeftCell="B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"/>
    </sheetView>
  </sheetViews>
  <sheetFormatPr defaultColWidth="9.140625" defaultRowHeight="15"/>
  <cols>
    <col min="1" max="3" width="10.140625" style="2" customWidth="1"/>
    <col min="4" max="8" width="8.140625" style="2" customWidth="1"/>
    <col min="9" max="9" width="9.57421875" style="2" customWidth="1"/>
    <col min="10" max="10" width="9.140625" style="2" customWidth="1"/>
    <col min="11" max="12" width="8.5742187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s="77" customFormat="1" ht="18" customHeight="1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14" s="77" customFormat="1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77" customFormat="1" ht="18" customHeight="1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18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79"/>
      <c r="O5" s="79" t="s">
        <v>48</v>
      </c>
    </row>
    <row r="6" spans="1:15" ht="18" customHeight="1">
      <c r="A6" s="104" t="s">
        <v>49</v>
      </c>
      <c r="B6" s="109" t="s">
        <v>50</v>
      </c>
      <c r="C6" s="109" t="s">
        <v>27</v>
      </c>
      <c r="D6" s="96" t="s">
        <v>51</v>
      </c>
      <c r="E6" s="97"/>
      <c r="F6" s="97"/>
      <c r="G6" s="97"/>
      <c r="H6" s="98"/>
      <c r="I6" s="88" t="s">
        <v>52</v>
      </c>
      <c r="J6" s="89"/>
      <c r="K6" s="89"/>
      <c r="L6" s="90"/>
      <c r="M6" s="104" t="s">
        <v>29</v>
      </c>
      <c r="N6" s="96" t="s">
        <v>7</v>
      </c>
      <c r="O6" s="98"/>
    </row>
    <row r="7" spans="1:15" ht="22.5">
      <c r="A7" s="114"/>
      <c r="B7" s="122"/>
      <c r="C7" s="122"/>
      <c r="D7" s="80"/>
      <c r="E7" s="57" t="s">
        <v>53</v>
      </c>
      <c r="F7" s="57" t="s">
        <v>54</v>
      </c>
      <c r="G7" s="57" t="s">
        <v>55</v>
      </c>
      <c r="H7" s="3" t="s">
        <v>56</v>
      </c>
      <c r="I7" s="54" t="s">
        <v>57</v>
      </c>
      <c r="J7" s="81" t="s">
        <v>58</v>
      </c>
      <c r="K7" s="82" t="s">
        <v>59</v>
      </c>
      <c r="L7" s="54" t="s">
        <v>43</v>
      </c>
      <c r="M7" s="110"/>
      <c r="N7" s="83"/>
      <c r="O7" s="57" t="s">
        <v>34</v>
      </c>
    </row>
    <row r="8" spans="1:15" ht="18" customHeight="1">
      <c r="A8" s="84" t="s">
        <v>60</v>
      </c>
      <c r="B8" s="85">
        <v>0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</row>
    <row r="9" spans="1:15" ht="18" customHeight="1">
      <c r="A9" s="84" t="s">
        <v>61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</row>
    <row r="10" spans="1:15" ht="18" customHeight="1">
      <c r="A10" s="84" t="s">
        <v>62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</row>
    <row r="11" spans="1:15" ht="18" customHeight="1">
      <c r="A11" s="84" t="s">
        <v>63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</row>
    <row r="12" spans="1:15" ht="18" customHeight="1">
      <c r="A12" s="84" t="s">
        <v>64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</row>
    <row r="13" spans="1:15" ht="18" customHeight="1">
      <c r="A13" s="84" t="s">
        <v>65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</row>
    <row r="14" spans="1:15" ht="18" customHeight="1">
      <c r="A14" s="84" t="s">
        <v>66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</row>
    <row r="15" spans="1:15" ht="18" customHeight="1">
      <c r="A15" s="84" t="s">
        <v>67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</row>
    <row r="16" spans="1:15" ht="18" customHeight="1">
      <c r="A16" s="84" t="s">
        <v>68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</row>
    <row r="17" spans="1:15" ht="18" customHeight="1">
      <c r="A17" s="84" t="s">
        <v>69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</row>
    <row r="18" spans="1:15" ht="18" customHeight="1">
      <c r="A18" s="84" t="s">
        <v>70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</row>
    <row r="19" spans="1:15" ht="18" customHeight="1">
      <c r="A19" s="84" t="s">
        <v>71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</row>
    <row r="20" spans="1:15" ht="18" customHeight="1">
      <c r="A20" s="84" t="s">
        <v>72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</row>
    <row r="21" spans="1:15" ht="18" customHeight="1">
      <c r="A21" s="84" t="s">
        <v>73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</row>
    <row r="22" spans="1:15" ht="18" customHeight="1">
      <c r="A22" s="84" t="s">
        <v>74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</row>
    <row r="23" spans="1:15" ht="18" customHeight="1">
      <c r="A23" s="84" t="s">
        <v>75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</row>
    <row r="24" spans="1:15" ht="18" customHeight="1" thickBot="1">
      <c r="A24" s="84" t="s">
        <v>76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</row>
    <row r="25" spans="1:15" ht="18" customHeight="1" thickTop="1">
      <c r="A25" s="86" t="s">
        <v>77</v>
      </c>
      <c r="B25" s="87">
        <f aca="true" t="shared" si="0" ref="B25:O25">SUM(B8:B24)</f>
        <v>0</v>
      </c>
      <c r="C25" s="87">
        <f t="shared" si="0"/>
        <v>0</v>
      </c>
      <c r="D25" s="87">
        <f t="shared" si="0"/>
        <v>0</v>
      </c>
      <c r="E25" s="87">
        <f t="shared" si="0"/>
        <v>0</v>
      </c>
      <c r="F25" s="87">
        <f t="shared" si="0"/>
        <v>0</v>
      </c>
      <c r="G25" s="87">
        <f t="shared" si="0"/>
        <v>0</v>
      </c>
      <c r="H25" s="87">
        <f t="shared" si="0"/>
        <v>0</v>
      </c>
      <c r="I25" s="87">
        <f t="shared" si="0"/>
        <v>0</v>
      </c>
      <c r="J25" s="87">
        <f t="shared" si="0"/>
        <v>0</v>
      </c>
      <c r="K25" s="87">
        <f t="shared" si="0"/>
        <v>0</v>
      </c>
      <c r="L25" s="87">
        <f t="shared" si="0"/>
        <v>0</v>
      </c>
      <c r="M25" s="87">
        <f t="shared" si="0"/>
        <v>0</v>
      </c>
      <c r="N25" s="87">
        <f t="shared" si="0"/>
        <v>0</v>
      </c>
      <c r="O25" s="87">
        <f t="shared" si="0"/>
        <v>0</v>
      </c>
    </row>
    <row r="26" spans="2:15" ht="13.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4" useFirstPageNumber="1" horizontalDpi="600" verticalDpi="600" orientation="landscape" paperSize="9" r:id="rId1"/>
  <headerFooter alignWithMargins="0">
    <oddFooter>&amp;C&amp;"ＭＳ 明朝,標準"-&amp;P+33-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pane xSplit="1" ySplit="7" topLeftCell="B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"/>
    </sheetView>
  </sheetViews>
  <sheetFormatPr defaultColWidth="9.140625" defaultRowHeight="15"/>
  <cols>
    <col min="1" max="3" width="10.140625" style="2" customWidth="1"/>
    <col min="4" max="8" width="8.140625" style="2" customWidth="1"/>
    <col min="9" max="9" width="9.57421875" style="2" customWidth="1"/>
    <col min="10" max="10" width="9.00390625" style="2" customWidth="1"/>
    <col min="11" max="12" width="8.5742187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s="77" customFormat="1" ht="18" customHeight="1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14" s="77" customFormat="1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77" customFormat="1" ht="18" customHeight="1">
      <c r="A4" s="78" t="s">
        <v>81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18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79"/>
      <c r="O5" s="79" t="s">
        <v>48</v>
      </c>
    </row>
    <row r="6" spans="1:15" ht="18" customHeight="1">
      <c r="A6" s="104" t="s">
        <v>49</v>
      </c>
      <c r="B6" s="109" t="s">
        <v>50</v>
      </c>
      <c r="C6" s="109" t="s">
        <v>27</v>
      </c>
      <c r="D6" s="96" t="s">
        <v>51</v>
      </c>
      <c r="E6" s="97"/>
      <c r="F6" s="97"/>
      <c r="G6" s="97"/>
      <c r="H6" s="98"/>
      <c r="I6" s="88" t="s">
        <v>52</v>
      </c>
      <c r="J6" s="89"/>
      <c r="K6" s="89"/>
      <c r="L6" s="90"/>
      <c r="M6" s="104" t="s">
        <v>29</v>
      </c>
      <c r="N6" s="96" t="s">
        <v>7</v>
      </c>
      <c r="O6" s="98"/>
    </row>
    <row r="7" spans="1:15" ht="22.5">
      <c r="A7" s="114"/>
      <c r="B7" s="122"/>
      <c r="C7" s="122"/>
      <c r="D7" s="80"/>
      <c r="E7" s="57" t="s">
        <v>53</v>
      </c>
      <c r="F7" s="57" t="s">
        <v>54</v>
      </c>
      <c r="G7" s="57" t="s">
        <v>55</v>
      </c>
      <c r="H7" s="3" t="s">
        <v>56</v>
      </c>
      <c r="I7" s="54" t="s">
        <v>57</v>
      </c>
      <c r="J7" s="81" t="s">
        <v>58</v>
      </c>
      <c r="K7" s="82" t="s">
        <v>59</v>
      </c>
      <c r="L7" s="54" t="s">
        <v>43</v>
      </c>
      <c r="M7" s="110"/>
      <c r="N7" s="83"/>
      <c r="O7" s="57" t="s">
        <v>34</v>
      </c>
    </row>
    <row r="8" spans="1:15" ht="18" customHeight="1">
      <c r="A8" s="84" t="s">
        <v>60</v>
      </c>
      <c r="B8" s="85">
        <v>2</v>
      </c>
      <c r="C8" s="85">
        <v>8</v>
      </c>
      <c r="D8" s="85">
        <v>7</v>
      </c>
      <c r="E8" s="85">
        <v>0</v>
      </c>
      <c r="F8" s="85">
        <v>7</v>
      </c>
      <c r="G8" s="85">
        <v>0</v>
      </c>
      <c r="H8" s="85">
        <v>0</v>
      </c>
      <c r="I8" s="85">
        <v>5</v>
      </c>
      <c r="J8" s="85">
        <v>1</v>
      </c>
      <c r="K8" s="85">
        <v>0</v>
      </c>
      <c r="L8" s="85">
        <v>1</v>
      </c>
      <c r="M8" s="85">
        <v>1</v>
      </c>
      <c r="N8" s="85">
        <v>2</v>
      </c>
      <c r="O8" s="85">
        <v>0</v>
      </c>
    </row>
    <row r="9" spans="1:15" ht="18" customHeight="1">
      <c r="A9" s="84" t="s">
        <v>61</v>
      </c>
      <c r="B9" s="85">
        <v>0</v>
      </c>
      <c r="C9" s="85">
        <v>7</v>
      </c>
      <c r="D9" s="85">
        <v>5</v>
      </c>
      <c r="E9" s="85">
        <v>0</v>
      </c>
      <c r="F9" s="85">
        <v>4</v>
      </c>
      <c r="G9" s="85">
        <v>1</v>
      </c>
      <c r="H9" s="85">
        <v>0</v>
      </c>
      <c r="I9" s="85">
        <v>5</v>
      </c>
      <c r="J9" s="85">
        <v>0</v>
      </c>
      <c r="K9" s="85">
        <v>0</v>
      </c>
      <c r="L9" s="85">
        <v>0</v>
      </c>
      <c r="M9" s="85">
        <v>2</v>
      </c>
      <c r="N9" s="85">
        <v>0</v>
      </c>
      <c r="O9" s="85">
        <v>0</v>
      </c>
    </row>
    <row r="10" spans="1:15" ht="18" customHeight="1">
      <c r="A10" s="84" t="s">
        <v>62</v>
      </c>
      <c r="B10" s="85">
        <v>0</v>
      </c>
      <c r="C10" s="85">
        <v>4</v>
      </c>
      <c r="D10" s="85">
        <v>3</v>
      </c>
      <c r="E10" s="85">
        <v>0</v>
      </c>
      <c r="F10" s="85">
        <v>2</v>
      </c>
      <c r="G10" s="85">
        <v>1</v>
      </c>
      <c r="H10" s="85">
        <v>0</v>
      </c>
      <c r="I10" s="85">
        <v>1</v>
      </c>
      <c r="J10" s="85">
        <v>2</v>
      </c>
      <c r="K10" s="85">
        <v>0</v>
      </c>
      <c r="L10" s="85">
        <v>0</v>
      </c>
      <c r="M10" s="85">
        <v>1</v>
      </c>
      <c r="N10" s="85">
        <v>0</v>
      </c>
      <c r="O10" s="85">
        <v>0</v>
      </c>
    </row>
    <row r="11" spans="1:15" ht="18" customHeight="1">
      <c r="A11" s="84" t="s">
        <v>63</v>
      </c>
      <c r="B11" s="85">
        <v>0</v>
      </c>
      <c r="C11" s="85">
        <v>3</v>
      </c>
      <c r="D11" s="85">
        <v>2</v>
      </c>
      <c r="E11" s="85">
        <v>0</v>
      </c>
      <c r="F11" s="85">
        <v>0</v>
      </c>
      <c r="G11" s="85">
        <v>2</v>
      </c>
      <c r="H11" s="85">
        <v>0</v>
      </c>
      <c r="I11" s="85">
        <v>2</v>
      </c>
      <c r="J11" s="85">
        <v>0</v>
      </c>
      <c r="K11" s="85">
        <v>0</v>
      </c>
      <c r="L11" s="85">
        <v>0</v>
      </c>
      <c r="M11" s="85">
        <v>1</v>
      </c>
      <c r="N11" s="85">
        <v>0</v>
      </c>
      <c r="O11" s="85">
        <v>0</v>
      </c>
    </row>
    <row r="12" spans="1:15" ht="18" customHeight="1">
      <c r="A12" s="84" t="s">
        <v>64</v>
      </c>
      <c r="B12" s="85">
        <v>3</v>
      </c>
      <c r="C12" s="85">
        <v>23</v>
      </c>
      <c r="D12" s="85">
        <v>25</v>
      </c>
      <c r="E12" s="85">
        <v>1</v>
      </c>
      <c r="F12" s="85">
        <v>6</v>
      </c>
      <c r="G12" s="85">
        <v>18</v>
      </c>
      <c r="H12" s="85">
        <v>0</v>
      </c>
      <c r="I12" s="85">
        <v>20</v>
      </c>
      <c r="J12" s="85">
        <v>1</v>
      </c>
      <c r="K12" s="85">
        <v>4</v>
      </c>
      <c r="L12" s="85">
        <v>0</v>
      </c>
      <c r="M12" s="85">
        <v>1</v>
      </c>
      <c r="N12" s="85">
        <v>0</v>
      </c>
      <c r="O12" s="85">
        <v>0</v>
      </c>
    </row>
    <row r="13" spans="1:15" ht="18" customHeight="1">
      <c r="A13" s="84" t="s">
        <v>65</v>
      </c>
      <c r="B13" s="85">
        <v>0</v>
      </c>
      <c r="C13" s="85">
        <v>1</v>
      </c>
      <c r="D13" s="85">
        <v>1</v>
      </c>
      <c r="E13" s="85">
        <v>0</v>
      </c>
      <c r="F13" s="85">
        <v>1</v>
      </c>
      <c r="G13" s="85">
        <v>0</v>
      </c>
      <c r="H13" s="85">
        <v>0</v>
      </c>
      <c r="I13" s="85">
        <v>0</v>
      </c>
      <c r="J13" s="85">
        <v>1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</row>
    <row r="14" spans="1:15" ht="18" customHeight="1">
      <c r="A14" s="84" t="s">
        <v>66</v>
      </c>
      <c r="B14" s="85">
        <v>0</v>
      </c>
      <c r="C14" s="85">
        <v>1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1</v>
      </c>
      <c r="N14" s="85">
        <v>0</v>
      </c>
      <c r="O14" s="85">
        <v>0</v>
      </c>
    </row>
    <row r="15" spans="1:15" ht="18" customHeight="1">
      <c r="A15" s="84" t="s">
        <v>67</v>
      </c>
      <c r="B15" s="85">
        <v>1</v>
      </c>
      <c r="C15" s="85">
        <v>4</v>
      </c>
      <c r="D15" s="85">
        <v>3</v>
      </c>
      <c r="E15" s="85">
        <v>1</v>
      </c>
      <c r="F15" s="85">
        <v>1</v>
      </c>
      <c r="G15" s="85">
        <v>1</v>
      </c>
      <c r="H15" s="85">
        <v>0</v>
      </c>
      <c r="I15" s="85">
        <v>3</v>
      </c>
      <c r="J15" s="85">
        <v>0</v>
      </c>
      <c r="K15" s="85">
        <v>0</v>
      </c>
      <c r="L15" s="85">
        <v>0</v>
      </c>
      <c r="M15" s="85">
        <v>0</v>
      </c>
      <c r="N15" s="85">
        <v>2</v>
      </c>
      <c r="O15" s="85">
        <v>0</v>
      </c>
    </row>
    <row r="16" spans="1:15" ht="18" customHeight="1">
      <c r="A16" s="84" t="s">
        <v>68</v>
      </c>
      <c r="B16" s="85">
        <v>0</v>
      </c>
      <c r="C16" s="85">
        <v>3</v>
      </c>
      <c r="D16" s="85">
        <v>3</v>
      </c>
      <c r="E16" s="85">
        <v>1</v>
      </c>
      <c r="F16" s="85">
        <v>2</v>
      </c>
      <c r="G16" s="85">
        <v>0</v>
      </c>
      <c r="H16" s="85">
        <v>0</v>
      </c>
      <c r="I16" s="85">
        <v>1</v>
      </c>
      <c r="J16" s="85">
        <v>1</v>
      </c>
      <c r="K16" s="85">
        <v>1</v>
      </c>
      <c r="L16" s="85">
        <v>0</v>
      </c>
      <c r="M16" s="85">
        <v>0</v>
      </c>
      <c r="N16" s="85">
        <v>0</v>
      </c>
      <c r="O16" s="85">
        <v>0</v>
      </c>
    </row>
    <row r="17" spans="1:15" ht="18" customHeight="1">
      <c r="A17" s="84" t="s">
        <v>69</v>
      </c>
      <c r="B17" s="85">
        <v>5</v>
      </c>
      <c r="C17" s="85">
        <v>9</v>
      </c>
      <c r="D17" s="85">
        <v>13</v>
      </c>
      <c r="E17" s="85">
        <v>2</v>
      </c>
      <c r="F17" s="85">
        <v>8</v>
      </c>
      <c r="G17" s="85">
        <v>3</v>
      </c>
      <c r="H17" s="85">
        <v>0</v>
      </c>
      <c r="I17" s="85">
        <v>2</v>
      </c>
      <c r="J17" s="85">
        <v>2</v>
      </c>
      <c r="K17" s="85">
        <v>9</v>
      </c>
      <c r="L17" s="85">
        <v>0</v>
      </c>
      <c r="M17" s="85">
        <v>1</v>
      </c>
      <c r="N17" s="85">
        <v>0</v>
      </c>
      <c r="O17" s="85">
        <v>0</v>
      </c>
    </row>
    <row r="18" spans="1:15" ht="18" customHeight="1">
      <c r="A18" s="84" t="s">
        <v>70</v>
      </c>
      <c r="B18" s="85">
        <v>21</v>
      </c>
      <c r="C18" s="85">
        <v>31</v>
      </c>
      <c r="D18" s="85">
        <v>50</v>
      </c>
      <c r="E18" s="85">
        <v>24</v>
      </c>
      <c r="F18" s="85">
        <v>18</v>
      </c>
      <c r="G18" s="85">
        <v>8</v>
      </c>
      <c r="H18" s="85">
        <v>0</v>
      </c>
      <c r="I18" s="85">
        <v>8</v>
      </c>
      <c r="J18" s="85">
        <v>5</v>
      </c>
      <c r="K18" s="85">
        <v>26</v>
      </c>
      <c r="L18" s="85">
        <v>11</v>
      </c>
      <c r="M18" s="85">
        <v>1</v>
      </c>
      <c r="N18" s="85">
        <v>1</v>
      </c>
      <c r="O18" s="85">
        <v>0</v>
      </c>
    </row>
    <row r="19" spans="1:15" ht="18" customHeight="1">
      <c r="A19" s="84" t="s">
        <v>71</v>
      </c>
      <c r="B19" s="85">
        <v>43</v>
      </c>
      <c r="C19" s="85">
        <v>27</v>
      </c>
      <c r="D19" s="85">
        <v>59</v>
      </c>
      <c r="E19" s="85">
        <v>5</v>
      </c>
      <c r="F19" s="85">
        <v>32</v>
      </c>
      <c r="G19" s="85">
        <v>22</v>
      </c>
      <c r="H19" s="85">
        <v>0</v>
      </c>
      <c r="I19" s="85">
        <v>15</v>
      </c>
      <c r="J19" s="85">
        <v>6</v>
      </c>
      <c r="K19" s="85">
        <v>11</v>
      </c>
      <c r="L19" s="85">
        <v>27</v>
      </c>
      <c r="M19" s="85">
        <v>0</v>
      </c>
      <c r="N19" s="85">
        <v>11</v>
      </c>
      <c r="O19" s="85">
        <v>9</v>
      </c>
    </row>
    <row r="20" spans="1:15" ht="18" customHeight="1">
      <c r="A20" s="84" t="s">
        <v>72</v>
      </c>
      <c r="B20" s="85">
        <v>4</v>
      </c>
      <c r="C20" s="85">
        <v>11</v>
      </c>
      <c r="D20" s="85">
        <v>13</v>
      </c>
      <c r="E20" s="85">
        <v>0</v>
      </c>
      <c r="F20" s="85">
        <v>10</v>
      </c>
      <c r="G20" s="85">
        <v>3</v>
      </c>
      <c r="H20" s="85">
        <v>0</v>
      </c>
      <c r="I20" s="85">
        <v>7</v>
      </c>
      <c r="J20" s="85">
        <v>5</v>
      </c>
      <c r="K20" s="85">
        <v>1</v>
      </c>
      <c r="L20" s="85">
        <v>0</v>
      </c>
      <c r="M20" s="85">
        <v>0</v>
      </c>
      <c r="N20" s="85">
        <v>2</v>
      </c>
      <c r="O20" s="85">
        <v>0</v>
      </c>
    </row>
    <row r="21" spans="1:15" ht="18" customHeight="1">
      <c r="A21" s="84" t="s">
        <v>73</v>
      </c>
      <c r="B21" s="85">
        <v>0</v>
      </c>
      <c r="C21" s="85">
        <v>49</v>
      </c>
      <c r="D21" s="85">
        <v>13</v>
      </c>
      <c r="E21" s="85">
        <v>0</v>
      </c>
      <c r="F21" s="85">
        <v>11</v>
      </c>
      <c r="G21" s="85">
        <v>2</v>
      </c>
      <c r="H21" s="85">
        <v>0</v>
      </c>
      <c r="I21" s="85">
        <v>0</v>
      </c>
      <c r="J21" s="85">
        <v>7</v>
      </c>
      <c r="K21" s="85">
        <v>6</v>
      </c>
      <c r="L21" s="85">
        <v>0</v>
      </c>
      <c r="M21" s="85">
        <v>20</v>
      </c>
      <c r="N21" s="85">
        <v>16</v>
      </c>
      <c r="O21" s="85">
        <v>0</v>
      </c>
    </row>
    <row r="22" spans="1:15" ht="18" customHeight="1">
      <c r="A22" s="84" t="s">
        <v>74</v>
      </c>
      <c r="B22" s="85">
        <v>0</v>
      </c>
      <c r="C22" s="85">
        <v>40</v>
      </c>
      <c r="D22" s="85">
        <v>6</v>
      </c>
      <c r="E22" s="85">
        <v>0</v>
      </c>
      <c r="F22" s="85">
        <v>6</v>
      </c>
      <c r="G22" s="85">
        <v>0</v>
      </c>
      <c r="H22" s="85">
        <v>0</v>
      </c>
      <c r="I22" s="85">
        <v>0</v>
      </c>
      <c r="J22" s="85">
        <v>2</v>
      </c>
      <c r="K22" s="85">
        <v>4</v>
      </c>
      <c r="L22" s="85">
        <v>0</v>
      </c>
      <c r="M22" s="85">
        <v>2</v>
      </c>
      <c r="N22" s="85">
        <v>32</v>
      </c>
      <c r="O22" s="85">
        <v>0</v>
      </c>
    </row>
    <row r="23" spans="1:15" ht="18" customHeight="1">
      <c r="A23" s="84" t="s">
        <v>75</v>
      </c>
      <c r="B23" s="85">
        <v>0</v>
      </c>
      <c r="C23" s="85">
        <v>17</v>
      </c>
      <c r="D23" s="85">
        <v>13</v>
      </c>
      <c r="E23" s="85">
        <v>6</v>
      </c>
      <c r="F23" s="85">
        <v>3</v>
      </c>
      <c r="G23" s="85">
        <v>4</v>
      </c>
      <c r="H23" s="85">
        <v>0</v>
      </c>
      <c r="I23" s="85">
        <v>11</v>
      </c>
      <c r="J23" s="85">
        <v>1</v>
      </c>
      <c r="K23" s="85">
        <v>1</v>
      </c>
      <c r="L23" s="85">
        <v>0</v>
      </c>
      <c r="M23" s="85">
        <v>4</v>
      </c>
      <c r="N23" s="85">
        <v>0</v>
      </c>
      <c r="O23" s="85">
        <v>0</v>
      </c>
    </row>
    <row r="24" spans="1:15" ht="18" customHeight="1" thickBot="1">
      <c r="A24" s="84" t="s">
        <v>76</v>
      </c>
      <c r="B24" s="85">
        <v>15</v>
      </c>
      <c r="C24" s="85">
        <v>19</v>
      </c>
      <c r="D24" s="85">
        <v>24</v>
      </c>
      <c r="E24" s="85">
        <v>4</v>
      </c>
      <c r="F24" s="85">
        <v>16</v>
      </c>
      <c r="G24" s="85">
        <v>4</v>
      </c>
      <c r="H24" s="85">
        <v>0</v>
      </c>
      <c r="I24" s="85">
        <v>0</v>
      </c>
      <c r="J24" s="85">
        <v>9</v>
      </c>
      <c r="K24" s="85">
        <v>9</v>
      </c>
      <c r="L24" s="85">
        <v>6</v>
      </c>
      <c r="M24" s="85">
        <v>4</v>
      </c>
      <c r="N24" s="85">
        <v>6</v>
      </c>
      <c r="O24" s="85">
        <v>0</v>
      </c>
    </row>
    <row r="25" spans="1:15" ht="18" customHeight="1" thickTop="1">
      <c r="A25" s="86" t="s">
        <v>77</v>
      </c>
      <c r="B25" s="87">
        <f aca="true" t="shared" si="0" ref="B25:O25">SUM(B8:B24)</f>
        <v>94</v>
      </c>
      <c r="C25" s="87">
        <f t="shared" si="0"/>
        <v>257</v>
      </c>
      <c r="D25" s="87">
        <f t="shared" si="0"/>
        <v>240</v>
      </c>
      <c r="E25" s="87">
        <f t="shared" si="0"/>
        <v>44</v>
      </c>
      <c r="F25" s="87">
        <f t="shared" si="0"/>
        <v>127</v>
      </c>
      <c r="G25" s="87">
        <f t="shared" si="0"/>
        <v>69</v>
      </c>
      <c r="H25" s="87">
        <f t="shared" si="0"/>
        <v>0</v>
      </c>
      <c r="I25" s="87">
        <f t="shared" si="0"/>
        <v>80</v>
      </c>
      <c r="J25" s="87">
        <f t="shared" si="0"/>
        <v>43</v>
      </c>
      <c r="K25" s="87">
        <f t="shared" si="0"/>
        <v>72</v>
      </c>
      <c r="L25" s="87">
        <f t="shared" si="0"/>
        <v>45</v>
      </c>
      <c r="M25" s="87">
        <f t="shared" si="0"/>
        <v>39</v>
      </c>
      <c r="N25" s="87">
        <f t="shared" si="0"/>
        <v>72</v>
      </c>
      <c r="O25" s="87">
        <f t="shared" si="0"/>
        <v>9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600" verticalDpi="600" orientation="landscape" paperSize="9" r:id="rId1"/>
  <headerFooter alignWithMargins="0">
    <oddFooter>&amp;C&amp;"ＭＳ 明朝,標準"-&amp;P+33-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pane xSplit="1" ySplit="7" topLeftCell="B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"/>
    </sheetView>
  </sheetViews>
  <sheetFormatPr defaultColWidth="9.140625" defaultRowHeight="15"/>
  <cols>
    <col min="1" max="3" width="10.140625" style="2" customWidth="1"/>
    <col min="4" max="8" width="8.140625" style="2" customWidth="1"/>
    <col min="9" max="9" width="9.57421875" style="2" customWidth="1"/>
    <col min="10" max="10" width="9.00390625" style="2" customWidth="1"/>
    <col min="11" max="12" width="8.5742187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s="1" customFormat="1" ht="18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s="77" customFormat="1" ht="18" customHeight="1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14" s="77" customFormat="1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77" customFormat="1" ht="18" customHeight="1">
      <c r="A4" s="78" t="s">
        <v>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18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79"/>
      <c r="O5" s="79" t="s">
        <v>48</v>
      </c>
    </row>
    <row r="6" spans="1:15" ht="18" customHeight="1">
      <c r="A6" s="104" t="s">
        <v>49</v>
      </c>
      <c r="B6" s="109" t="s">
        <v>50</v>
      </c>
      <c r="C6" s="109" t="s">
        <v>27</v>
      </c>
      <c r="D6" s="96" t="s">
        <v>51</v>
      </c>
      <c r="E6" s="97"/>
      <c r="F6" s="97"/>
      <c r="G6" s="97"/>
      <c r="H6" s="98"/>
      <c r="I6" s="88" t="s">
        <v>52</v>
      </c>
      <c r="J6" s="89"/>
      <c r="K6" s="89"/>
      <c r="L6" s="90"/>
      <c r="M6" s="104" t="s">
        <v>29</v>
      </c>
      <c r="N6" s="96" t="s">
        <v>7</v>
      </c>
      <c r="O6" s="98"/>
    </row>
    <row r="7" spans="1:15" ht="22.5">
      <c r="A7" s="114"/>
      <c r="B7" s="122"/>
      <c r="C7" s="122"/>
      <c r="D7" s="80"/>
      <c r="E7" s="57" t="s">
        <v>53</v>
      </c>
      <c r="F7" s="57" t="s">
        <v>54</v>
      </c>
      <c r="G7" s="57" t="s">
        <v>55</v>
      </c>
      <c r="H7" s="3" t="s">
        <v>56</v>
      </c>
      <c r="I7" s="54" t="s">
        <v>57</v>
      </c>
      <c r="J7" s="81" t="s">
        <v>58</v>
      </c>
      <c r="K7" s="82" t="s">
        <v>59</v>
      </c>
      <c r="L7" s="54" t="s">
        <v>43</v>
      </c>
      <c r="M7" s="110"/>
      <c r="N7" s="83"/>
      <c r="O7" s="57" t="s">
        <v>34</v>
      </c>
    </row>
    <row r="8" spans="1:15" ht="18" customHeight="1">
      <c r="A8" s="84" t="s">
        <v>60</v>
      </c>
      <c r="B8" s="85">
        <f>'別表３－４－１　行政不服審査法による不服申立て'!B8+'別表３－４－２　行政不服審査法によらない不服申立て'!B8</f>
        <v>40</v>
      </c>
      <c r="C8" s="85">
        <f>'別表３－４－１　行政不服審査法による不服申立て'!C8+'別表３－４－２　行政不服審査法によらない不服申立て'!C8</f>
        <v>56</v>
      </c>
      <c r="D8" s="85">
        <f>'別表３－４－１　行政不服審査法による不服申立て'!D8+'別表３－４－２　行政不服審査法によらない不服申立て'!D8</f>
        <v>56</v>
      </c>
      <c r="E8" s="85">
        <f>'別表３－４－１　行政不服審査法による不服申立て'!E8+'別表３－４－２　行政不服審査法によらない不服申立て'!E8</f>
        <v>4</v>
      </c>
      <c r="F8" s="85">
        <f>'別表３－４－１　行政不服審査法による不服申立て'!F8+'別表３－４－２　行政不服審査法によらない不服申立て'!F8</f>
        <v>37</v>
      </c>
      <c r="G8" s="85">
        <f>'別表３－４－１　行政不服審査法による不服申立て'!G8+'別表３－４－２　行政不服審査法によらない不服申立て'!G8</f>
        <v>15</v>
      </c>
      <c r="H8" s="85">
        <f>'別表３－４－１　行政不服審査法による不服申立て'!H8+'別表３－４－２　行政不服審査法によらない不服申立て'!H8</f>
        <v>0</v>
      </c>
      <c r="I8" s="85">
        <f>'別表３－４－１　行政不服審査法による不服申立て'!I8+'別表３－４－２　行政不服審査法によらない不服申立て'!I8</f>
        <v>21</v>
      </c>
      <c r="J8" s="85">
        <f>'別表３－４－１　行政不服審査法による不服申立て'!J8+'別表３－４－２　行政不服審査法によらない不服申立て'!J8</f>
        <v>7</v>
      </c>
      <c r="K8" s="85">
        <f>'別表３－４－１　行政不服審査法による不服申立て'!K8+'別表３－４－２　行政不服審査法によらない不服申立て'!K8</f>
        <v>16</v>
      </c>
      <c r="L8" s="85">
        <f>'別表３－４－１　行政不服審査法による不服申立て'!L8+'別表３－４－２　行政不服審査法によらない不服申立て'!L8</f>
        <v>12</v>
      </c>
      <c r="M8" s="85">
        <f>'別表３－４－１　行政不服審査法による不服申立て'!M8+'別表３－４－２　行政不服審査法によらない不服申立て'!M8</f>
        <v>9</v>
      </c>
      <c r="N8" s="85">
        <f>'別表３－４－１　行政不服審査法による不服申立て'!N8+'別表３－４－２　行政不服審査法によらない不服申立て'!N8</f>
        <v>31</v>
      </c>
      <c r="O8" s="85">
        <f>'別表３－４－１　行政不服審査法による不服申立て'!O8+'別表３－４－２　行政不服審査法によらない不服申立て'!O8</f>
        <v>7</v>
      </c>
    </row>
    <row r="9" spans="1:15" ht="18" customHeight="1">
      <c r="A9" s="84" t="s">
        <v>61</v>
      </c>
      <c r="B9" s="85">
        <f>'別表３－４－１　行政不服審査法による不服申立て'!B9+'別表３－４－２　行政不服審査法によらない不服申立て'!B9</f>
        <v>23</v>
      </c>
      <c r="C9" s="85">
        <f>'別表３－４－１　行政不服審査法による不服申立て'!C9+'別表３－４－２　行政不服審査法によらない不服申立て'!C9</f>
        <v>16</v>
      </c>
      <c r="D9" s="85">
        <f>'別表３－４－１　行政不服審査法による不服申立て'!D9+'別表３－４－２　行政不服審査法によらない不服申立て'!D9</f>
        <v>31</v>
      </c>
      <c r="E9" s="85">
        <f>'別表３－４－１　行政不服審査法による不服申立て'!E9+'別表３－４－２　行政不服審査法によらない不服申立て'!E9</f>
        <v>3</v>
      </c>
      <c r="F9" s="85">
        <f>'別表３－４－１　行政不服審査法による不服申立て'!F9+'別表３－４－２　行政不服審査法によらない不服申立て'!F9</f>
        <v>13</v>
      </c>
      <c r="G9" s="85">
        <f>'別表３－４－１　行政不服審査法による不服申立て'!G9+'別表３－４－２　行政不服審査法によらない不服申立て'!G9</f>
        <v>2</v>
      </c>
      <c r="H9" s="85">
        <f>'別表３－４－１　行政不服審査法による不服申立て'!H9+'別表３－４－２　行政不服審査法によらない不服申立て'!H9</f>
        <v>13</v>
      </c>
      <c r="I9" s="85">
        <f>'別表３－４－１　行政不服審査法による不服申立て'!I9+'別表３－４－２　行政不服審査法によらない不服申立て'!I9</f>
        <v>6</v>
      </c>
      <c r="J9" s="85">
        <f>'別表３－４－１　行政不服審査法による不服申立て'!J9+'別表３－４－２　行政不服審査法によらない不服申立て'!J9</f>
        <v>3</v>
      </c>
      <c r="K9" s="85">
        <f>'別表３－４－１　行政不服審査法による不服申立て'!K9+'別表３－４－２　行政不服審査法によらない不服申立て'!K9</f>
        <v>7</v>
      </c>
      <c r="L9" s="85">
        <f>'別表３－４－１　行政不服審査法による不服申立て'!L9+'別表３－４－２　行政不服審査法によらない不服申立て'!L9</f>
        <v>15</v>
      </c>
      <c r="M9" s="85">
        <f>'別表３－４－１　行政不服審査法による不服申立て'!M9+'別表３－４－２　行政不服審査法によらない不服申立て'!M9</f>
        <v>3</v>
      </c>
      <c r="N9" s="85">
        <f>'別表３－４－１　行政不服審査法による不服申立て'!N9+'別表３－４－２　行政不服審査法によらない不服申立て'!N9</f>
        <v>5</v>
      </c>
      <c r="O9" s="85">
        <f>'別表３－４－１　行政不服審査法による不服申立て'!O9+'別表３－４－２　行政不服審査法によらない不服申立て'!O9</f>
        <v>0</v>
      </c>
    </row>
    <row r="10" spans="1:15" ht="18" customHeight="1">
      <c r="A10" s="84" t="s">
        <v>62</v>
      </c>
      <c r="B10" s="85">
        <f>'別表３－４－１　行政不服審査法による不服申立て'!B10+'別表３－４－２　行政不服審査法によらない不服申立て'!B10</f>
        <v>22</v>
      </c>
      <c r="C10" s="85">
        <f>'別表３－４－１　行政不服審査法による不服申立て'!C10+'別表３－４－２　行政不服審査法によらない不服申立て'!C10</f>
        <v>48</v>
      </c>
      <c r="D10" s="85">
        <f>'別表３－４－１　行政不服審査法による不服申立て'!D10+'別表３－４－２　行政不服審査法によらない不服申立て'!D10</f>
        <v>42</v>
      </c>
      <c r="E10" s="85">
        <f>'別表３－４－１　行政不服審査法による不服申立て'!E10+'別表３－４－２　行政不服審査法によらない不服申立て'!E10</f>
        <v>3</v>
      </c>
      <c r="F10" s="85">
        <f>'別表３－４－１　行政不服審査法による不服申立て'!F10+'別表３－４－２　行政不服審査法によらない不服申立て'!F10</f>
        <v>32</v>
      </c>
      <c r="G10" s="85">
        <f>'別表３－４－１　行政不服審査法による不服申立て'!G10+'別表３－４－２　行政不服審査法によらない不服申立て'!G10</f>
        <v>7</v>
      </c>
      <c r="H10" s="85">
        <f>'別表３－４－１　行政不服審査法による不服申立て'!H10+'別表３－４－２　行政不服審査法によらない不服申立て'!H10</f>
        <v>0</v>
      </c>
      <c r="I10" s="85">
        <f>'別表３－４－１　行政不服審査法による不服申立て'!I10+'別表３－４－２　行政不服審査法によらない不服申立て'!I10</f>
        <v>16</v>
      </c>
      <c r="J10" s="85">
        <f>'別表３－４－１　行政不服審査法による不服申立て'!J10+'別表３－４－２　行政不服審査法によらない不服申立て'!J10</f>
        <v>9</v>
      </c>
      <c r="K10" s="85">
        <f>'別表３－４－１　行政不服審査法による不服申立て'!K10+'別表３－４－２　行政不服審査法によらない不服申立て'!K10</f>
        <v>17</v>
      </c>
      <c r="L10" s="85">
        <f>'別表３－４－１　行政不服審査法による不服申立て'!L10+'別表３－４－２　行政不服審査法によらない不服申立て'!L10</f>
        <v>0</v>
      </c>
      <c r="M10" s="85">
        <f>'別表３－４－１　行政不服審査法による不服申立て'!M10+'別表３－４－２　行政不服審査法によらない不服申立て'!M10</f>
        <v>8</v>
      </c>
      <c r="N10" s="85">
        <f>'別表３－４－１　行政不服審査法による不服申立て'!N10+'別表３－４－２　行政不服審査法によらない不服申立て'!N10</f>
        <v>20</v>
      </c>
      <c r="O10" s="85">
        <f>'別表３－４－１　行政不服審査法による不服申立て'!O10+'別表３－４－２　行政不服審査法によらない不服申立て'!O10</f>
        <v>0</v>
      </c>
    </row>
    <row r="11" spans="1:15" ht="18" customHeight="1">
      <c r="A11" s="84" t="s">
        <v>63</v>
      </c>
      <c r="B11" s="85">
        <f>'別表３－４－１　行政不服審査法による不服申立て'!B11+'別表３－４－２　行政不服審査法によらない不服申立て'!B11</f>
        <v>7</v>
      </c>
      <c r="C11" s="85">
        <f>'別表３－４－１　行政不服審査法による不服申立て'!C11+'別表３－４－２　行政不服審査法によらない不服申立て'!C11</f>
        <v>29</v>
      </c>
      <c r="D11" s="85">
        <f>'別表３－４－１　行政不服審査法による不服申立て'!D11+'別表３－４－２　行政不服審査法によらない不服申立て'!D11</f>
        <v>21</v>
      </c>
      <c r="E11" s="85">
        <f>'別表３－４－１　行政不服審査法による不服申立て'!E11+'別表３－４－２　行政不服審査法によらない不服申立て'!E11</f>
        <v>2</v>
      </c>
      <c r="F11" s="85">
        <f>'別表３－４－１　行政不服審査法による不服申立て'!F11+'別表３－４－２　行政不服審査法によらない不服申立て'!F11</f>
        <v>7</v>
      </c>
      <c r="G11" s="85">
        <f>'別表３－４－１　行政不服審査法による不服申立て'!G11+'別表３－４－２　行政不服審査法によらない不服申立て'!G11</f>
        <v>12</v>
      </c>
      <c r="H11" s="85">
        <f>'別表３－４－１　行政不服審査法による不服申立て'!H11+'別表３－４－２　行政不服審査法によらない不服申立て'!H11</f>
        <v>0</v>
      </c>
      <c r="I11" s="85">
        <f>'別表３－４－１　行政不服審査法による不服申立て'!I11+'別表３－４－２　行政不服審査法によらない不服申立て'!I11</f>
        <v>15</v>
      </c>
      <c r="J11" s="85">
        <f>'別表３－４－１　行政不服審査法による不服申立て'!J11+'別表３－４－２　行政不服審査法によらない不服申立て'!J11</f>
        <v>4</v>
      </c>
      <c r="K11" s="85">
        <f>'別表３－４－１　行政不服審査法による不服申立て'!K11+'別表３－４－２　行政不服審査法によらない不服申立て'!K11</f>
        <v>0</v>
      </c>
      <c r="L11" s="85">
        <f>'別表３－４－１　行政不服審査法による不服申立て'!L11+'別表３－４－２　行政不服審査法によらない不服申立て'!L11</f>
        <v>2</v>
      </c>
      <c r="M11" s="85">
        <f>'別表３－４－１　行政不服審査法による不服申立て'!M11+'別表３－４－２　行政不服審査法によらない不服申立て'!M11</f>
        <v>1</v>
      </c>
      <c r="N11" s="85">
        <f>'別表３－４－１　行政不服審査法による不服申立て'!N11+'別表３－４－２　行政不服審査法によらない不服申立て'!N11</f>
        <v>14</v>
      </c>
      <c r="O11" s="85">
        <f>'別表３－４－１　行政不服審査法による不服申立て'!O11+'別表３－４－２　行政不服審査法によらない不服申立て'!O11</f>
        <v>4</v>
      </c>
    </row>
    <row r="12" spans="1:15" ht="18" customHeight="1">
      <c r="A12" s="84" t="s">
        <v>64</v>
      </c>
      <c r="B12" s="85">
        <f>'別表３－４－１　行政不服審査法による不服申立て'!B12+'別表３－４－２　行政不服審査法によらない不服申立て'!B12</f>
        <v>75</v>
      </c>
      <c r="C12" s="85">
        <f>'別表３－４－１　行政不服審査法による不服申立て'!C12+'別表３－４－２　行政不服審査法によらない不服申立て'!C12</f>
        <v>731</v>
      </c>
      <c r="D12" s="85">
        <f>'別表３－４－１　行政不服審査法による不服申立て'!D12+'別表３－４－２　行政不服審査法によらない不服申立て'!D12</f>
        <v>198</v>
      </c>
      <c r="E12" s="85">
        <f>'別表３－４－１　行政不服審査法による不服申立て'!E12+'別表３－４－２　行政不服審査法によらない不服申立て'!E12</f>
        <v>52</v>
      </c>
      <c r="F12" s="85">
        <f>'別表３－４－１　行政不服審査法による不服申立て'!F12+'別表３－４－２　行政不服審査法によらない不服申立て'!F12</f>
        <v>71</v>
      </c>
      <c r="G12" s="85">
        <f>'別表３－４－１　行政不服審査法による不服申立て'!G12+'別表３－４－２　行政不服審査法によらない不服申立て'!G12</f>
        <v>75</v>
      </c>
      <c r="H12" s="85">
        <f>'別表３－４－１　行政不服審査法による不服申立て'!H12+'別表３－４－２　行政不服審査法によらない不服申立て'!H12</f>
        <v>0</v>
      </c>
      <c r="I12" s="85">
        <f>'別表３－４－１　行政不服審査法による不服申立て'!I12+'別表３－４－２　行政不服審査法によらない不服申立て'!I12</f>
        <v>69</v>
      </c>
      <c r="J12" s="85">
        <f>'別表３－４－１　行政不服審査法による不服申立て'!J12+'別表３－４－２　行政不服審査法によらない不服申立て'!J12</f>
        <v>61</v>
      </c>
      <c r="K12" s="85">
        <f>'別表３－４－１　行政不服審査法による不服申立て'!K12+'別表３－４－２　行政不服審査法によらない不服申立て'!K12</f>
        <v>65</v>
      </c>
      <c r="L12" s="85">
        <f>'別表３－４－１　行政不服審査法による不服申立て'!L12+'別表３－４－２　行政不服審査法によらない不服申立て'!L12</f>
        <v>3</v>
      </c>
      <c r="M12" s="85">
        <f>'別表３－４－１　行政不服審査法による不服申立て'!M12+'別表３－４－２　行政不服審査法によらない不服申立て'!M12</f>
        <v>17</v>
      </c>
      <c r="N12" s="85">
        <f>'別表３－４－１　行政不服審査法による不服申立て'!N12+'別表３－４－２　行政不服審査法によらない不服申立て'!N12</f>
        <v>591</v>
      </c>
      <c r="O12" s="85">
        <f>'別表３－４－１　行政不服審査法による不服申立て'!O12+'別表３－４－２　行政不服審査法によらない不服申立て'!O12</f>
        <v>8</v>
      </c>
    </row>
    <row r="13" spans="1:15" ht="18" customHeight="1">
      <c r="A13" s="84" t="s">
        <v>65</v>
      </c>
      <c r="B13" s="85">
        <f>'別表３－４－１　行政不服審査法による不服申立て'!B13+'別表３－４－２　行政不服審査法によらない不服申立て'!B13</f>
        <v>80</v>
      </c>
      <c r="C13" s="85">
        <f>'別表３－４－１　行政不服審査法による不服申立て'!C13+'別表３－４－２　行政不服審査法によらない不服申立て'!C13</f>
        <v>45</v>
      </c>
      <c r="D13" s="85">
        <f>'別表３－４－１　行政不服審査法による不服申立て'!D13+'別表３－４－２　行政不服審査法によらない不服申立て'!D13</f>
        <v>34</v>
      </c>
      <c r="E13" s="85">
        <f>'別表３－４－１　行政不服審査法による不服申立て'!E13+'別表３－４－２　行政不服審査法によらない不服申立て'!E13</f>
        <v>6</v>
      </c>
      <c r="F13" s="85">
        <f>'別表３－４－１　行政不服審査法による不服申立て'!F13+'別表３－４－２　行政不服審査法によらない不服申立て'!F13</f>
        <v>26</v>
      </c>
      <c r="G13" s="85">
        <f>'別表３－４－１　行政不服審査法による不服申立て'!G13+'別表３－４－２　行政不服審査法によらない不服申立て'!G13</f>
        <v>2</v>
      </c>
      <c r="H13" s="85">
        <f>'別表３－４－１　行政不服審査法による不服申立て'!H13+'別表３－４－２　行政不服審査法によらない不服申立て'!H13</f>
        <v>0</v>
      </c>
      <c r="I13" s="85">
        <f>'別表３－４－１　行政不服審査法による不服申立て'!I13+'別表３－４－２　行政不服審査法によらない不服申立て'!I13</f>
        <v>17</v>
      </c>
      <c r="J13" s="85">
        <f>'別表３－４－１　行政不服審査法による不服申立て'!J13+'別表３－４－２　行政不服審査法によらない不服申立て'!J13</f>
        <v>4</v>
      </c>
      <c r="K13" s="85">
        <f>'別表３－４－１　行政不服審査法による不服申立て'!K13+'別表３－４－２　行政不服審査法によらない不服申立て'!K13</f>
        <v>9</v>
      </c>
      <c r="L13" s="85">
        <f>'別表３－４－１　行政不服審査法による不服申立て'!L13+'別表３－４－２　行政不服審査法によらない不服申立て'!L13</f>
        <v>4</v>
      </c>
      <c r="M13" s="85">
        <f>'別表３－４－１　行政不服審査法による不服申立て'!M13+'別表３－４－２　行政不服審査法によらない不服申立て'!M13</f>
        <v>58</v>
      </c>
      <c r="N13" s="85">
        <f>'別表３－４－１　行政不服審査法による不服申立て'!N13+'別表３－４－２　行政不服審査法によらない不服申立て'!N13</f>
        <v>33</v>
      </c>
      <c r="O13" s="85">
        <f>'別表３－４－１　行政不服審査法による不服申立て'!O13+'別表３－４－２　行政不服審査法によらない不服申立て'!O13</f>
        <v>17</v>
      </c>
    </row>
    <row r="14" spans="1:15" ht="18" customHeight="1">
      <c r="A14" s="84" t="s">
        <v>66</v>
      </c>
      <c r="B14" s="85">
        <f>'別表３－４－１　行政不服審査法による不服申立て'!B14+'別表３－４－２　行政不服審査法によらない不服申立て'!B14</f>
        <v>18</v>
      </c>
      <c r="C14" s="85">
        <f>'別表３－４－１　行政不服審査法による不服申立て'!C14+'別表３－４－２　行政不服審査法によらない不服申立て'!C14</f>
        <v>37</v>
      </c>
      <c r="D14" s="85">
        <f>'別表３－４－１　行政不服審査法による不服申立て'!D14+'別表３－４－２　行政不服審査法によらない不服申立て'!D14</f>
        <v>42</v>
      </c>
      <c r="E14" s="85">
        <f>'別表３－４－１　行政不服審査法による不服申立て'!E14+'別表３－４－２　行政不服審査法によらない不服申立て'!E14</f>
        <v>6</v>
      </c>
      <c r="F14" s="85">
        <f>'別表３－４－１　行政不服審査法による不服申立て'!F14+'別表３－４－２　行政不服審査法によらない不服申立て'!F14</f>
        <v>32</v>
      </c>
      <c r="G14" s="85">
        <f>'別表３－４－１　行政不服審査法による不服申立て'!G14+'別表３－４－２　行政不服審査法によらない不服申立て'!G14</f>
        <v>4</v>
      </c>
      <c r="H14" s="85">
        <f>'別表３－４－１　行政不服審査法による不服申立て'!H14+'別表３－４－２　行政不服審査法によらない不服申立て'!H14</f>
        <v>0</v>
      </c>
      <c r="I14" s="85">
        <f>'別表３－４－１　行政不服審査法による不服申立て'!I14+'別表３－４－２　行政不服審査法によらない不服申立て'!I14</f>
        <v>13</v>
      </c>
      <c r="J14" s="85">
        <f>'別表３－４－１　行政不服審査法による不服申立て'!J14+'別表３－４－２　行政不服審査法によらない不服申立て'!J14</f>
        <v>13</v>
      </c>
      <c r="K14" s="85">
        <f>'別表３－４－１　行政不服審査法による不服申立て'!K14+'別表３－４－２　行政不服審査法によらない不服申立て'!K14</f>
        <v>7</v>
      </c>
      <c r="L14" s="85">
        <f>'別表３－４－１　行政不服審査法による不服申立て'!L14+'別表３－４－２　行政不服審査法によらない不服申立て'!L14</f>
        <v>9</v>
      </c>
      <c r="M14" s="85">
        <f>'別表３－４－１　行政不服審査法による不服申立て'!M14+'別表３－４－２　行政不服審査法によらない不服申立て'!M14</f>
        <v>3</v>
      </c>
      <c r="N14" s="85">
        <f>'別表３－４－１　行政不服審査法による不服申立て'!N14+'別表３－４－２　行政不服審査法によらない不服申立て'!N14</f>
        <v>10</v>
      </c>
      <c r="O14" s="85">
        <f>'別表３－４－１　行政不服審査法による不服申立て'!O14+'別表３－４－２　行政不服審査法によらない不服申立て'!O14</f>
        <v>2</v>
      </c>
    </row>
    <row r="15" spans="1:15" ht="18" customHeight="1">
      <c r="A15" s="84" t="s">
        <v>67</v>
      </c>
      <c r="B15" s="85">
        <f>'別表３－４－１　行政不服審査法による不服申立て'!B15+'別表３－４－２　行政不服審査法によらない不服申立て'!B15</f>
        <v>4</v>
      </c>
      <c r="C15" s="85">
        <f>'別表３－４－１　行政不服審査法による不服申立て'!C15+'別表３－４－２　行政不服審査法によらない不服申立て'!C15</f>
        <v>14</v>
      </c>
      <c r="D15" s="85">
        <f>'別表３－４－１　行政不服審査法による不服申立て'!D15+'別表３－４－２　行政不服審査法によらない不服申立て'!D15</f>
        <v>12</v>
      </c>
      <c r="E15" s="85">
        <f>'別表３－４－１　行政不服審査法による不服申立て'!E15+'別表３－４－２　行政不服審査法によらない不服申立て'!E15</f>
        <v>2</v>
      </c>
      <c r="F15" s="85">
        <f>'別表３－４－１　行政不服審査法による不服申立て'!F15+'別表３－４－２　行政不服審査法によらない不服申立て'!F15</f>
        <v>6</v>
      </c>
      <c r="G15" s="85">
        <f>'別表３－４－１　行政不服審査法による不服申立て'!G15+'別表３－４－２　行政不服審査法によらない不服申立て'!G15</f>
        <v>4</v>
      </c>
      <c r="H15" s="85">
        <f>'別表３－４－１　行政不服審査法による不服申立て'!H15+'別表３－４－２　行政不服審査法によらない不服申立て'!H15</f>
        <v>0</v>
      </c>
      <c r="I15" s="85">
        <f>'別表３－４－１　行政不服審査法による不服申立て'!I15+'別表３－４－２　行政不服審査法によらない不服申立て'!I15</f>
        <v>7</v>
      </c>
      <c r="J15" s="85">
        <f>'別表３－４－１　行政不服審査法による不服申立て'!J15+'別表３－４－２　行政不服審査法によらない不服申立て'!J15</f>
        <v>2</v>
      </c>
      <c r="K15" s="85">
        <f>'別表３－４－１　行政不服審査法による不服申立て'!K15+'別表３－４－２　行政不服審査法によらない不服申立て'!K15</f>
        <v>3</v>
      </c>
      <c r="L15" s="85">
        <f>'別表３－４－１　行政不服審査法による不服申立て'!L15+'別表３－４－２　行政不服審査法によらない不服申立て'!L15</f>
        <v>0</v>
      </c>
      <c r="M15" s="85">
        <f>'別表３－４－１　行政不服審査法による不服申立て'!M15+'別表３－４－２　行政不服審査法によらない不服申立て'!M15</f>
        <v>0</v>
      </c>
      <c r="N15" s="85">
        <f>'別表３－４－１　行政不服審査法による不服申立て'!N15+'別表３－４－２　行政不服審査法によらない不服申立て'!N15</f>
        <v>6</v>
      </c>
      <c r="O15" s="85">
        <f>'別表３－４－１　行政不服審査法による不服申立て'!O15+'別表３－４－２　行政不服審査法によらない不服申立て'!O15</f>
        <v>0</v>
      </c>
    </row>
    <row r="16" spans="1:15" ht="18" customHeight="1">
      <c r="A16" s="84" t="s">
        <v>68</v>
      </c>
      <c r="B16" s="85">
        <f>'別表３－４－１　行政不服審査法による不服申立て'!B16+'別表３－４－２　行政不服審査法によらない不服申立て'!B16</f>
        <v>13</v>
      </c>
      <c r="C16" s="85">
        <f>'別表３－４－１　行政不服審査法による不服申立て'!C16+'別表３－４－２　行政不服審査法によらない不服申立て'!C16</f>
        <v>12</v>
      </c>
      <c r="D16" s="85">
        <f>'別表３－４－１　行政不服審査法による不服申立て'!D16+'別表３－４－２　行政不服審査法によらない不服申立て'!D16</f>
        <v>15</v>
      </c>
      <c r="E16" s="85">
        <f>'別表３－４－１　行政不服審査法による不服申立て'!E16+'別表３－４－２　行政不服審査法によらない不服申立て'!E16</f>
        <v>3</v>
      </c>
      <c r="F16" s="85">
        <f>'別表３－４－１　行政不服審査法による不服申立て'!F16+'別表３－４－２　行政不服審査法によらない不服申立て'!F16</f>
        <v>12</v>
      </c>
      <c r="G16" s="85">
        <f>'別表３－４－１　行政不服審査法による不服申立て'!G16+'別表３－４－２　行政不服審査法によらない不服申立て'!G16</f>
        <v>0</v>
      </c>
      <c r="H16" s="85">
        <f>'別表３－４－１　行政不服審査法による不服申立て'!H16+'別表３－４－２　行政不服審査法によらない不服申立て'!H16</f>
        <v>0</v>
      </c>
      <c r="I16" s="85">
        <f>'別表３－４－１　行政不服審査法による不服申立て'!I16+'別表３－４－２　行政不服審査法によらない不服申立て'!I16</f>
        <v>4</v>
      </c>
      <c r="J16" s="85">
        <f>'別表３－４－１　行政不服審査法による不服申立て'!J16+'別表３－４－２　行政不服審査法によらない不服申立て'!J16</f>
        <v>4</v>
      </c>
      <c r="K16" s="85">
        <f>'別表３－４－１　行政不服審査法による不服申立て'!K16+'別表３－４－２　行政不服審査法によらない不服申立て'!K16</f>
        <v>4</v>
      </c>
      <c r="L16" s="85">
        <f>'別表３－４－１　行政不服審査法による不服申立て'!L16+'別表３－４－２　行政不服審査法によらない不服申立て'!L16</f>
        <v>3</v>
      </c>
      <c r="M16" s="85">
        <f>'別表３－４－１　行政不服審査法による不服申立て'!M16+'別表３－４－２　行政不服審査法によらない不服申立て'!M16</f>
        <v>0</v>
      </c>
      <c r="N16" s="85">
        <f>'別表３－４－１　行政不服審査法による不服申立て'!N16+'別表３－４－２　行政不服審査法によらない不服申立て'!N16</f>
        <v>10</v>
      </c>
      <c r="O16" s="85">
        <f>'別表３－４－１　行政不服審査法による不服申立て'!O16+'別表３－４－２　行政不服審査法によらない不服申立て'!O16</f>
        <v>9</v>
      </c>
    </row>
    <row r="17" spans="1:15" ht="18" customHeight="1">
      <c r="A17" s="84" t="s">
        <v>69</v>
      </c>
      <c r="B17" s="85">
        <f>'別表３－４－１　行政不服審査法による不服申立て'!B17+'別表３－４－２　行政不服審査法によらない不服申立て'!B17</f>
        <v>289</v>
      </c>
      <c r="C17" s="85">
        <f>'別表３－４－１　行政不服審査法による不服申立て'!C17+'別表３－４－２　行政不服審査法によらない不服申立て'!C17</f>
        <v>269</v>
      </c>
      <c r="D17" s="85">
        <f>'別表３－４－１　行政不服審査法による不服申立て'!D17+'別表３－４－２　行政不服審査法によらない不服申立て'!D17</f>
        <v>115</v>
      </c>
      <c r="E17" s="85">
        <f>'別表３－４－１　行政不服審査法による不服申立て'!E17+'別表３－４－２　行政不服審査法によらない不服申立て'!E17</f>
        <v>12</v>
      </c>
      <c r="F17" s="85">
        <f>'別表３－４－１　行政不服審査法による不服申立て'!F17+'別表３－４－２　行政不服審査法によらない不服申立て'!F17</f>
        <v>66</v>
      </c>
      <c r="G17" s="85">
        <f>'別表３－４－１　行政不服審査法による不服申立て'!G17+'別表３－４－２　行政不服審査法によらない不服申立て'!G17</f>
        <v>37</v>
      </c>
      <c r="H17" s="85">
        <f>'別表３－４－１　行政不服審査法による不服申立て'!H17+'別表３－４－２　行政不服審査法によらない不服申立て'!H17</f>
        <v>0</v>
      </c>
      <c r="I17" s="85">
        <f>'別表３－４－１　行政不服審査法による不服申立て'!I17+'別表３－４－２　行政不服審査法によらない不服申立て'!I17</f>
        <v>18</v>
      </c>
      <c r="J17" s="85">
        <f>'別表３－４－１　行政不服審査法による不服申立て'!J17+'別表３－４－２　行政不服審査法によらない不服申立て'!J17</f>
        <v>14</v>
      </c>
      <c r="K17" s="85">
        <f>'別表３－４－１　行政不服審査法による不服申立て'!K17+'別表３－４－２　行政不服審査法によらない不服申立て'!K17</f>
        <v>28</v>
      </c>
      <c r="L17" s="85">
        <f>'別表３－４－１　行政不服審査法による不服申立て'!L17+'別表３－４－２　行政不服審査法によらない不服申立て'!L17</f>
        <v>55</v>
      </c>
      <c r="M17" s="85">
        <f>'別表３－４－１　行政不服審査法による不服申立て'!M17+'別表３－４－２　行政不服審査法によらない不服申立て'!M17</f>
        <v>87</v>
      </c>
      <c r="N17" s="85">
        <f>'別表３－４－１　行政不服審査法による不服申立て'!N17+'別表３－４－２　行政不服審査法によらない不服申立て'!N17</f>
        <v>356</v>
      </c>
      <c r="O17" s="85">
        <f>'別表３－４－１　行政不服審査法による不服申立て'!O17+'別表３－４－２　行政不服審査法によらない不服申立て'!O17</f>
        <v>157</v>
      </c>
    </row>
    <row r="18" spans="1:15" ht="18" customHeight="1">
      <c r="A18" s="84" t="s">
        <v>70</v>
      </c>
      <c r="B18" s="85">
        <f>'別表３－４－１　行政不服審査法による不服申立て'!B18+'別表３－４－２　行政不服審査法によらない不服申立て'!B18</f>
        <v>62</v>
      </c>
      <c r="C18" s="85">
        <f>'別表３－４－１　行政不服審査法による不服申立て'!C18+'別表３－４－２　行政不服審査法によらない不服申立て'!C18</f>
        <v>96</v>
      </c>
      <c r="D18" s="85">
        <f>'別表３－４－１　行政不服審査法による不服申立て'!D18+'別表３－４－２　行政不服審査法によらない不服申立て'!D18</f>
        <v>118</v>
      </c>
      <c r="E18" s="85">
        <f>'別表３－４－１　行政不服審査法による不服申立て'!E18+'別表３－４－２　行政不服審査法によらない不服申立て'!E18</f>
        <v>32</v>
      </c>
      <c r="F18" s="85">
        <f>'別表３－４－１　行政不服審査法による不服申立て'!F18+'別表３－４－２　行政不服審査法によらない不服申立て'!F18</f>
        <v>58</v>
      </c>
      <c r="G18" s="85">
        <f>'別表３－４－１　行政不服審査法による不服申立て'!G18+'別表３－４－２　行政不服審査法によらない不服申立て'!G18</f>
        <v>28</v>
      </c>
      <c r="H18" s="85">
        <f>'別表３－４－１　行政不服審査法による不服申立て'!H18+'別表３－４－２　行政不服審査法によらない不服申立て'!H18</f>
        <v>0</v>
      </c>
      <c r="I18" s="85">
        <f>'別表３－４－１　行政不服審査法による不服申立て'!I18+'別表３－４－２　行政不服審査法によらない不服申立て'!I18</f>
        <v>29</v>
      </c>
      <c r="J18" s="85">
        <f>'別表３－４－１　行政不服審査法による不服申立て'!J18+'別表３－４－２　行政不服審査法によらない不服申立て'!J18</f>
        <v>26</v>
      </c>
      <c r="K18" s="85">
        <f>'別表３－４－１　行政不服審査法による不服申立て'!K18+'別表３－４－２　行政不服審査法によらない不服申立て'!K18</f>
        <v>29</v>
      </c>
      <c r="L18" s="85">
        <f>'別表３－４－１　行政不服審査法による不服申立て'!L18+'別表３－４－２　行政不服審査法によらない不服申立て'!L18</f>
        <v>34</v>
      </c>
      <c r="M18" s="85">
        <f>'別表３－４－１　行政不服審査法による不服申立て'!M18+'別表３－４－２　行政不服審査法によらない不服申立て'!M18</f>
        <v>10</v>
      </c>
      <c r="N18" s="85">
        <f>'別表３－４－１　行政不服審査法による不服申立て'!N18+'別表３－４－２　行政不服審査法によらない不服申立て'!N18</f>
        <v>30</v>
      </c>
      <c r="O18" s="85">
        <f>'別表３－４－１　行政不服審査法による不服申立て'!O18+'別表３－４－２　行政不服審査法によらない不服申立て'!O18</f>
        <v>16</v>
      </c>
    </row>
    <row r="19" spans="1:15" ht="18" customHeight="1">
      <c r="A19" s="84" t="s">
        <v>71</v>
      </c>
      <c r="B19" s="85">
        <f>'別表３－４－１　行政不服審査法による不服申立て'!B19+'別表３－４－２　行政不服審査法によらない不服申立て'!B19</f>
        <v>287</v>
      </c>
      <c r="C19" s="85">
        <f>'別表３－４－１　行政不服審査法による不服申立て'!C19+'別表３－４－２　行政不服審査法によらない不服申立て'!C19</f>
        <v>256</v>
      </c>
      <c r="D19" s="85">
        <f>'別表３－４－１　行政不服審査法による不服申立て'!D19+'別表３－４－２　行政不服審査法によらない不服申立て'!D19</f>
        <v>245</v>
      </c>
      <c r="E19" s="85">
        <f>'別表３－４－１　行政不服審査法による不服申立て'!E19+'別表３－４－２　行政不服審査法によらない不服申立て'!E19</f>
        <v>29</v>
      </c>
      <c r="F19" s="85">
        <f>'別表３－４－１　行政不服審査法による不服申立て'!F19+'別表３－４－２　行政不服審査法によらない不服申立て'!F19</f>
        <v>164</v>
      </c>
      <c r="G19" s="85">
        <f>'別表３－４－１　行政不服審査法による不服申立て'!G19+'別表３－４－２　行政不服審査法によらない不服申立て'!G19</f>
        <v>52</v>
      </c>
      <c r="H19" s="85">
        <f>'別表３－４－１　行政不服審査法による不服申立て'!H19+'別表３－４－２　行政不服審査法によらない不服申立て'!H19</f>
        <v>0</v>
      </c>
      <c r="I19" s="85">
        <f>'別表３－４－１　行政不服審査法による不服申立て'!I19+'別表３－４－２　行政不服審査法によらない不服申立て'!I19</f>
        <v>74</v>
      </c>
      <c r="J19" s="85">
        <f>'別表３－４－１　行政不服審査法による不服申立て'!J19+'別表３－４－２　行政不服審査法によらない不服申立て'!J19</f>
        <v>28</v>
      </c>
      <c r="K19" s="85">
        <f>'別表３－４－１　行政不服審査法による不服申立て'!K19+'別表３－４－２　行政不服審査法によらない不服申立て'!K19</f>
        <v>27</v>
      </c>
      <c r="L19" s="85">
        <f>'別表３－４－１　行政不服審査法による不服申立て'!L19+'別表３－４－２　行政不服審査法によらない不服申立て'!L19</f>
        <v>116</v>
      </c>
      <c r="M19" s="85">
        <f>'別表３－４－１　行政不服審査法による不服申立て'!M19+'別表３－４－２　行政不服審査法によらない不服申立て'!M19</f>
        <v>9</v>
      </c>
      <c r="N19" s="85">
        <f>'別表３－４－１　行政不服審査法による不服申立て'!N19+'別表３－４－２　行政不服審査法によらない不服申立て'!N19</f>
        <v>289</v>
      </c>
      <c r="O19" s="85">
        <f>'別表３－４－１　行政不服審査法による不服申立て'!O19+'別表３－４－２　行政不服審査法によらない不服申立て'!O19</f>
        <v>150</v>
      </c>
    </row>
    <row r="20" spans="1:15" ht="18" customHeight="1">
      <c r="A20" s="84" t="s">
        <v>72</v>
      </c>
      <c r="B20" s="85">
        <f>'別表３－４－１　行政不服審査法による不服申立て'!B20+'別表３－４－２　行政不服審査法によらない不服申立て'!B20</f>
        <v>10</v>
      </c>
      <c r="C20" s="85">
        <f>'別表３－４－１　行政不服審査法による不服申立て'!C20+'別表３－４－２　行政不服審査法によらない不服申立て'!C20</f>
        <v>47</v>
      </c>
      <c r="D20" s="85">
        <f>'別表３－４－１　行政不服審査法による不服申立て'!D20+'別表３－４－２　行政不服審査法によらない不服申立て'!D20</f>
        <v>43</v>
      </c>
      <c r="E20" s="85">
        <f>'別表３－４－１　行政不服審査法による不服申立て'!E20+'別表３－４－２　行政不服審査法によらない不服申立て'!E20</f>
        <v>1</v>
      </c>
      <c r="F20" s="85">
        <f>'別表３－４－１　行政不服審査法による不服申立て'!F20+'別表３－４－２　行政不服審査法によらない不服申立て'!F20</f>
        <v>38</v>
      </c>
      <c r="G20" s="85">
        <f>'別表３－４－１　行政不服審査法による不服申立て'!G20+'別表３－４－２　行政不服審査法によらない不服申立て'!G20</f>
        <v>4</v>
      </c>
      <c r="H20" s="85">
        <f>'別表３－４－１　行政不服審査法による不服申立て'!H20+'別表３－４－２　行政不服審査法によらない不服申立て'!H20</f>
        <v>0</v>
      </c>
      <c r="I20" s="85">
        <f>'別表３－４－１　行政不服審査法による不服申立て'!I20+'別表３－４－２　行政不服審査法によらない不服申立て'!I20</f>
        <v>15</v>
      </c>
      <c r="J20" s="85">
        <f>'別表３－４－１　行政不服審査法による不服申立て'!J20+'別表３－４－２　行政不服審査法によらない不服申立て'!J20</f>
        <v>23</v>
      </c>
      <c r="K20" s="85">
        <f>'別表３－４－１　行政不服審査法による不服申立て'!K20+'別表３－４－２　行政不服審査法によらない不服申立て'!K20</f>
        <v>5</v>
      </c>
      <c r="L20" s="85">
        <f>'別表３－４－１　行政不服審査法による不服申立て'!L20+'別表３－４－２　行政不服審査法によらない不服申立て'!L20</f>
        <v>0</v>
      </c>
      <c r="M20" s="85">
        <f>'別表３－４－１　行政不服審査法による不服申立て'!M20+'別表３－４－２　行政不服審査法によらない不服申立て'!M20</f>
        <v>5</v>
      </c>
      <c r="N20" s="85">
        <f>'別表３－４－１　行政不服審査法による不服申立て'!N20+'別表３－４－２　行政不服審査法によらない不服申立て'!N20</f>
        <v>9</v>
      </c>
      <c r="O20" s="85">
        <f>'別表３－４－１　行政不服審査法による不服申立て'!O20+'別表３－４－２　行政不服審査法によらない不服申立て'!O20</f>
        <v>0</v>
      </c>
    </row>
    <row r="21" spans="1:15" ht="18" customHeight="1">
      <c r="A21" s="84" t="s">
        <v>73</v>
      </c>
      <c r="B21" s="85">
        <f>'別表３－４－１　行政不服審査法による不服申立て'!B21+'別表３－４－２　行政不服審査法によらない不服申立て'!B21</f>
        <v>27</v>
      </c>
      <c r="C21" s="85">
        <f>'別表３－４－１　行政不服審査法による不服申立て'!C21+'別表３－４－２　行政不服審査法によらない不服申立て'!C21</f>
        <v>162</v>
      </c>
      <c r="D21" s="85">
        <f>'別表３－４－１　行政不服審査法による不服申立て'!D21+'別表３－４－２　行政不服審査法によらない不服申立て'!D21</f>
        <v>100</v>
      </c>
      <c r="E21" s="85">
        <f>'別表３－４－１　行政不服審査法による不服申立て'!E21+'別表３－４－２　行政不服審査法によらない不服申立て'!E21</f>
        <v>1</v>
      </c>
      <c r="F21" s="85">
        <f>'別表３－４－１　行政不服審査法による不服申立て'!F21+'別表３－４－２　行政不服審査法によらない不服申立て'!F21</f>
        <v>61</v>
      </c>
      <c r="G21" s="85">
        <f>'別表３－４－１　行政不服審査法による不服申立て'!G21+'別表３－４－２　行政不服審査法によらない不服申立て'!G21</f>
        <v>38</v>
      </c>
      <c r="H21" s="85">
        <f>'別表３－４－１　行政不服審査法による不服申立て'!H21+'別表３－４－２　行政不服審査法によらない不服申立て'!H21</f>
        <v>0</v>
      </c>
      <c r="I21" s="85">
        <f>'別表３－４－１　行政不服審査法による不服申立て'!I21+'別表３－４－２　行政不服審査法によらない不服申立て'!I21</f>
        <v>19</v>
      </c>
      <c r="J21" s="85">
        <f>'別表３－４－１　行政不服審査法による不服申立て'!J21+'別表３－４－２　行政不服審査法によらない不服申立て'!J21</f>
        <v>46</v>
      </c>
      <c r="K21" s="85">
        <f>'別表３－４－１　行政不服審査法による不服申立て'!K21+'別表３－４－２　行政不服審査法によらない不服申立て'!K21</f>
        <v>33</v>
      </c>
      <c r="L21" s="85">
        <f>'別表３－４－１　行政不服審査法による不服申立て'!L21+'別表３－４－２　行政不服審査法によらない不服申立て'!L21</f>
        <v>2</v>
      </c>
      <c r="M21" s="85">
        <f>'別表３－４－１　行政不服審査法による不服申立て'!M21+'別表３－４－２　行政不服審査法によらない不服申立て'!M21</f>
        <v>26</v>
      </c>
      <c r="N21" s="85">
        <f>'別表３－４－１　行政不服審査法による不服申立て'!N21+'別表３－４－２　行政不服審査法によらない不服申立て'!N21</f>
        <v>63</v>
      </c>
      <c r="O21" s="85">
        <f>'別表３－４－１　行政不服審査法による不服申立て'!O21+'別表３－４－２　行政不服審査法によらない不服申立て'!O21</f>
        <v>18</v>
      </c>
    </row>
    <row r="22" spans="1:15" ht="18" customHeight="1">
      <c r="A22" s="84" t="s">
        <v>74</v>
      </c>
      <c r="B22" s="85">
        <f>'別表３－４－１　行政不服審査法による不服申立て'!B22+'別表３－４－２　行政不服審査法によらない不服申立て'!B22</f>
        <v>11</v>
      </c>
      <c r="C22" s="85">
        <f>'別表３－４－１　行政不服審査法による不服申立て'!C22+'別表３－４－２　行政不服審査法によらない不服申立て'!C22</f>
        <v>72</v>
      </c>
      <c r="D22" s="85">
        <f>'別表３－４－１　行政不服審査法による不服申立て'!D22+'別表３－４－２　行政不服審査法によらない不服申立て'!D22</f>
        <v>18</v>
      </c>
      <c r="E22" s="85">
        <f>'別表３－４－１　行政不服審査法による不服申立て'!E22+'別表３－４－２　行政不服審査法によらない不服申立て'!E22</f>
        <v>1</v>
      </c>
      <c r="F22" s="85">
        <f>'別表３－４－１　行政不服審査法による不服申立て'!F22+'別表３－４－２　行政不服審査法によらない不服申立て'!F22</f>
        <v>15</v>
      </c>
      <c r="G22" s="85">
        <f>'別表３－４－１　行政不服審査法による不服申立て'!G22+'別表３－４－２　行政不服審査法によらない不服申立て'!G22</f>
        <v>2</v>
      </c>
      <c r="H22" s="85">
        <f>'別表３－４－１　行政不服審査法による不服申立て'!H22+'別表３－４－２　行政不服審査法によらない不服申立て'!H22</f>
        <v>0</v>
      </c>
      <c r="I22" s="85">
        <f>'別表３－４－１　行政不服審査法による不服申立て'!I22+'別表３－４－２　行政不服審査法によらない不服申立て'!I22</f>
        <v>1</v>
      </c>
      <c r="J22" s="85">
        <f>'別表３－４－１　行政不服審査法による不服申立て'!J22+'別表３－４－２　行政不服審査法によらない不服申立て'!J22</f>
        <v>4</v>
      </c>
      <c r="K22" s="85">
        <f>'別表３－４－１　行政不服審査法による不服申立て'!K22+'別表３－４－２　行政不服審査法によらない不服申立て'!K22</f>
        <v>11</v>
      </c>
      <c r="L22" s="85">
        <f>'別表３－４－１　行政不服審査法による不服申立て'!L22+'別表３－４－２　行政不服審査法によらない不服申立て'!L22</f>
        <v>2</v>
      </c>
      <c r="M22" s="85">
        <f>'別表３－４－１　行政不服審査法による不服申立て'!M22+'別表３－４－２　行政不服審査法によらない不服申立て'!M22</f>
        <v>4</v>
      </c>
      <c r="N22" s="85">
        <f>'別表３－４－１　行政不服審査法による不服申立て'!N22+'別表３－４－２　行政不服審査法によらない不服申立て'!N22</f>
        <v>61</v>
      </c>
      <c r="O22" s="85">
        <f>'別表３－４－１　行政不服審査法による不服申立て'!O22+'別表３－４－２　行政不服審査法によらない不服申立て'!O22</f>
        <v>6</v>
      </c>
    </row>
    <row r="23" spans="1:15" ht="18" customHeight="1">
      <c r="A23" s="84" t="s">
        <v>75</v>
      </c>
      <c r="B23" s="85">
        <f>'別表３－４－１　行政不服審査法による不服申立て'!B23+'別表３－４－２　行政不服審査法によらない不服申立て'!B23</f>
        <v>22</v>
      </c>
      <c r="C23" s="85">
        <f>'別表３－４－１　行政不服審査法による不服申立て'!C23+'別表３－４－２　行政不服審査法によらない不服申立て'!C23</f>
        <v>43</v>
      </c>
      <c r="D23" s="85">
        <f>'別表３－４－１　行政不服審査法による不服申立て'!D23+'別表３－４－２　行政不服審査法によらない不服申立て'!D23</f>
        <v>45</v>
      </c>
      <c r="E23" s="85">
        <f>'別表３－４－１　行政不服審査法による不服申立て'!E23+'別表３－４－２　行政不服審査法によらない不服申立て'!E23</f>
        <v>10</v>
      </c>
      <c r="F23" s="85">
        <f>'別表３－４－１　行政不服審査法による不服申立て'!F23+'別表３－４－２　行政不服審査法によらない不服申立て'!F23</f>
        <v>26</v>
      </c>
      <c r="G23" s="85">
        <f>'別表３－４－１　行政不服審査法による不服申立て'!G23+'別表３－４－２　行政不服審査法によらない不服申立て'!G23</f>
        <v>9</v>
      </c>
      <c r="H23" s="85">
        <f>'別表３－４－１　行政不服審査法による不服申立て'!H23+'別表３－４－２　行政不服審査法によらない不服申立て'!H23</f>
        <v>0</v>
      </c>
      <c r="I23" s="85">
        <f>'別表３－４－１　行政不服審査法による不服申立て'!I23+'別表３－４－２　行政不服審査法によらない不服申立て'!I23</f>
        <v>27</v>
      </c>
      <c r="J23" s="85">
        <f>'別表３－４－１　行政不服審査法による不服申立て'!J23+'別表３－４－２　行政不服審査法によらない不服申立て'!J23</f>
        <v>3</v>
      </c>
      <c r="K23" s="85">
        <f>'別表３－４－１　行政不服審査法による不服申立て'!K23+'別表３－４－２　行政不服審査法によらない不服申立て'!K23</f>
        <v>10</v>
      </c>
      <c r="L23" s="85">
        <f>'別表３－４－１　行政不服審査法による不服申立て'!L23+'別表３－４－２　行政不服審査法によらない不服申立て'!L23</f>
        <v>5</v>
      </c>
      <c r="M23" s="85">
        <f>'別表３－４－１　行政不服審査法による不服申立て'!M23+'別表３－４－２　行政不服審査法によらない不服申立て'!M23</f>
        <v>7</v>
      </c>
      <c r="N23" s="85">
        <f>'別表３－４－１　行政不服審査法による不服申立て'!N23+'別表３－４－２　行政不服審査法によらない不服申立て'!N23</f>
        <v>13</v>
      </c>
      <c r="O23" s="85">
        <f>'別表３－４－１　行政不服審査法による不服申立て'!O23+'別表３－４－２　行政不服審査法によらない不服申立て'!O23</f>
        <v>9</v>
      </c>
    </row>
    <row r="24" spans="1:15" ht="18" customHeight="1" thickBot="1">
      <c r="A24" s="84" t="s">
        <v>76</v>
      </c>
      <c r="B24" s="85">
        <f>'別表３－４－１　行政不服審査法による不服申立て'!B24+'別表３－４－２　行政不服審査法によらない不服申立て'!B24</f>
        <v>20595</v>
      </c>
      <c r="C24" s="85">
        <f>'別表３－４－１　行政不服審査法による不服申立て'!C24+'別表３－４－２　行政不服審査法によらない不服申立て'!C24</f>
        <v>50</v>
      </c>
      <c r="D24" s="85">
        <f>'別表３－４－１　行政不服審査法による不服申立て'!D24+'別表３－４－２　行政不服審査法によらない不服申立て'!D24</f>
        <v>56</v>
      </c>
      <c r="E24" s="85">
        <f>'別表３－４－１　行政不服審査法による不服申立て'!E24+'別表３－４－２　行政不服審査法によらない不服申立て'!E24</f>
        <v>8</v>
      </c>
      <c r="F24" s="85">
        <f>'別表３－４－１　行政不服審査法による不服申立て'!F24+'別表３－４－２　行政不服審査法によらない不服申立て'!F24</f>
        <v>37</v>
      </c>
      <c r="G24" s="85">
        <f>'別表３－４－１　行政不服審査法による不服申立て'!G24+'別表３－４－２　行政不服審査法によらない不服申立て'!G24</f>
        <v>11</v>
      </c>
      <c r="H24" s="85">
        <f>'別表３－４－１　行政不服審査法による不服申立て'!H24+'別表３－４－２　行政不服審査法によらない不服申立て'!H24</f>
        <v>0</v>
      </c>
      <c r="I24" s="85">
        <f>'別表３－４－１　行政不服審査法による不服申立て'!I24+'別表３－４－２　行政不服審査法によらない不服申立て'!I24</f>
        <v>12</v>
      </c>
      <c r="J24" s="85">
        <f>'別表３－４－１　行政不服審査法による不服申立て'!J24+'別表３－４－２　行政不服審査法によらない不服申立て'!J24</f>
        <v>14</v>
      </c>
      <c r="K24" s="85">
        <f>'別表３－４－１　行政不服審査法による不服申立て'!K24+'別表３－４－２　行政不服審査法によらない不服申立て'!K24</f>
        <v>20</v>
      </c>
      <c r="L24" s="85">
        <f>'別表３－４－１　行政不服審査法による不服申立て'!L24+'別表３－４－２　行政不服審査法によらない不服申立て'!L24</f>
        <v>10</v>
      </c>
      <c r="M24" s="85">
        <f>'別表３－４－１　行政不服審査法による不服申立て'!M24+'別表３－４－２　行政不服審査法によらない不服申立て'!M24</f>
        <v>27</v>
      </c>
      <c r="N24" s="85">
        <f>'別表３－４－１　行政不服審査法による不服申立て'!N24+'別表３－４－２　行政不服審査法によらない不服申立て'!N24</f>
        <v>20562</v>
      </c>
      <c r="O24" s="85">
        <f>'別表３－４－１　行政不服審査法による不服申立て'!O24+'別表３－４－２　行政不服審査法によらない不服申立て'!O24</f>
        <v>20545</v>
      </c>
    </row>
    <row r="25" spans="1:15" ht="18" customHeight="1" thickTop="1">
      <c r="A25" s="86" t="s">
        <v>77</v>
      </c>
      <c r="B25" s="87">
        <f aca="true" t="shared" si="0" ref="B25:O25">SUM(B8:B24)</f>
        <v>21585</v>
      </c>
      <c r="C25" s="87">
        <f t="shared" si="0"/>
        <v>1983</v>
      </c>
      <c r="D25" s="87">
        <f t="shared" si="0"/>
        <v>1191</v>
      </c>
      <c r="E25" s="87">
        <f t="shared" si="0"/>
        <v>175</v>
      </c>
      <c r="F25" s="87">
        <f t="shared" si="0"/>
        <v>701</v>
      </c>
      <c r="G25" s="87">
        <f t="shared" si="0"/>
        <v>302</v>
      </c>
      <c r="H25" s="87">
        <f t="shared" si="0"/>
        <v>13</v>
      </c>
      <c r="I25" s="87">
        <f t="shared" si="0"/>
        <v>363</v>
      </c>
      <c r="J25" s="87">
        <f t="shared" si="0"/>
        <v>265</v>
      </c>
      <c r="K25" s="87">
        <f t="shared" si="0"/>
        <v>291</v>
      </c>
      <c r="L25" s="87">
        <f t="shared" si="0"/>
        <v>272</v>
      </c>
      <c r="M25" s="87">
        <f t="shared" si="0"/>
        <v>274</v>
      </c>
      <c r="N25" s="87">
        <f t="shared" si="0"/>
        <v>22103</v>
      </c>
      <c r="O25" s="87">
        <f t="shared" si="0"/>
        <v>20948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6" useFirstPageNumber="1" horizontalDpi="600" verticalDpi="600" orientation="landscape" paperSize="9" r:id="rId1"/>
  <headerFooter alignWithMargins="0">
    <oddFooter>&amp;C&amp;"ＭＳ 明朝,標準"-&amp;P+33-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010855</dc:creator>
  <cp:keywords/>
  <dc:description/>
  <cp:lastModifiedBy>大村修一</cp:lastModifiedBy>
  <dcterms:created xsi:type="dcterms:W3CDTF">2009-08-17T00:55:06Z</dcterms:created>
  <dcterms:modified xsi:type="dcterms:W3CDTF">2009-08-19T12:20:25Z</dcterms:modified>
  <cp:category/>
  <cp:version/>
  <cp:contentType/>
  <cp:contentStatus/>
</cp:coreProperties>
</file>