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085" windowHeight="12015" tabRatio="655" activeTab="0"/>
  </bookViews>
  <sheets>
    <sheet name="01地方公共団体" sheetId="1" r:id="rId1"/>
    <sheet name="02都道府県" sheetId="2" r:id="rId2"/>
    <sheet name="03政令指定都市" sheetId="3" r:id="rId3"/>
    <sheet name="04県庁所在市" sheetId="4" r:id="rId4"/>
    <sheet name="05市区" sheetId="5" r:id="rId5"/>
    <sheet name="06町村" sheetId="6" r:id="rId6"/>
  </sheets>
  <definedNames/>
  <calcPr calcMode="manual" fullCalcOnLoad="1"/>
</workbook>
</file>

<file path=xl/sharedStrings.xml><?xml version="1.0" encoding="utf-8"?>
<sst xmlns="http://schemas.openxmlformats.org/spreadsheetml/2006/main" count="204" uniqueCount="34">
  <si>
    <t>１年超</t>
  </si>
  <si>
    <t>３か月以内</t>
  </si>
  <si>
    <t>その他</t>
  </si>
  <si>
    <t>前年度繰入</t>
  </si>
  <si>
    <t>（単位：件）</t>
  </si>
  <si>
    <t>次年度繰越</t>
  </si>
  <si>
    <t>処　　　　理</t>
  </si>
  <si>
    <t>区　　分</t>
  </si>
  <si>
    <t>不服申立て</t>
  </si>
  <si>
    <t>処　理　期　間</t>
  </si>
  <si>
    <t>取下げ</t>
  </si>
  <si>
    <t>容 認</t>
  </si>
  <si>
    <t>棄 却</t>
  </si>
  <si>
    <t>却 下</t>
  </si>
  <si>
    <t>３か月～
６か月以内</t>
  </si>
  <si>
    <t>６か月～
１年以内</t>
  </si>
  <si>
    <t>1年以上</t>
  </si>
  <si>
    <t>総　　件　　数</t>
  </si>
  <si>
    <t>行政不服審査法に基づくもの</t>
  </si>
  <si>
    <t>異議申立て</t>
  </si>
  <si>
    <t>審査請求</t>
  </si>
  <si>
    <t>再審査請求</t>
  </si>
  <si>
    <t>計</t>
  </si>
  <si>
    <t>行政不服審査法に基づかないもの</t>
  </si>
  <si>
    <t>（注）</t>
  </si>
  <si>
    <t>１　前年度繰入件数及び不服申立件数の合計と処理件数、取下件数及び次年度繰越件数の合計は一致する。</t>
  </si>
  <si>
    <t>２　処理件数欄及び処理期間欄の下段の数値は、処理件数を100とした場合の指数である。</t>
  </si>
  <si>
    <t>－</t>
  </si>
  <si>
    <t>不服申立ての概況（平成21年度）－地方公共団体（都道府県及び市区町村）－</t>
  </si>
  <si>
    <t>不服申立ての概況（平成21年度）－都道府県－</t>
  </si>
  <si>
    <t>不服申立ての概況（平成21年度）－政令指定都市－</t>
  </si>
  <si>
    <t>不服申立ての概況（平成21年度）－県庁所在市－</t>
  </si>
  <si>
    <t>不服申立ての概況（平成21年度）－市区－</t>
  </si>
  <si>
    <t>不服申立ての概況（平成21年度）－町村－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</si>
</sst>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#,##0.0_ "/>
    <numFmt numFmtId="181" formatCode="#,##0_ "/>
    <numFmt numFmtId="182" formatCode="#,##0.0_);\(#,##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right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 wrapText="1"/>
      <protection/>
    </xf>
    <xf numFmtId="181" fontId="4" fillId="0" borderId="11" xfId="60" applyNumberFormat="1" applyFont="1" applyBorder="1" applyAlignment="1">
      <alignment horizontal="right" vertical="center"/>
      <protection/>
    </xf>
    <xf numFmtId="181" fontId="4" fillId="0" borderId="13" xfId="60" applyNumberFormat="1" applyFont="1" applyBorder="1" applyAlignment="1">
      <alignment horizontal="right" vertical="center"/>
      <protection/>
    </xf>
    <xf numFmtId="178" fontId="4" fillId="0" borderId="14" xfId="60" applyNumberFormat="1" applyFont="1" applyBorder="1" applyAlignment="1">
      <alignment horizontal="right" vertical="center"/>
      <protection/>
    </xf>
    <xf numFmtId="180" fontId="4" fillId="0" borderId="14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181" fontId="4" fillId="0" borderId="15" xfId="60" applyNumberFormat="1" applyFont="1" applyBorder="1" applyAlignment="1">
      <alignment horizontal="right" vertical="center"/>
      <protection/>
    </xf>
    <xf numFmtId="176" fontId="4" fillId="0" borderId="15" xfId="60" applyNumberFormat="1" applyFont="1" applyBorder="1" applyAlignment="1">
      <alignment horizontal="right" vertical="center"/>
      <protection/>
    </xf>
    <xf numFmtId="178" fontId="4" fillId="0" borderId="16" xfId="60" applyNumberFormat="1" applyFont="1" applyBorder="1" applyAlignment="1">
      <alignment horizontal="right" vertical="center"/>
      <protection/>
    </xf>
    <xf numFmtId="181" fontId="4" fillId="0" borderId="17" xfId="60" applyNumberFormat="1" applyFont="1" applyBorder="1" applyAlignment="1">
      <alignment horizontal="right" vertical="center"/>
      <protection/>
    </xf>
    <xf numFmtId="182" fontId="4" fillId="0" borderId="13" xfId="60" applyNumberFormat="1" applyFont="1" applyBorder="1" applyAlignment="1">
      <alignment horizontal="right" vertical="center"/>
      <protection/>
    </xf>
    <xf numFmtId="180" fontId="4" fillId="0" borderId="13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Alignme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3" fillId="0" borderId="13" xfId="60" applyBorder="1" applyAlignment="1">
      <alignment horizontal="center" vertical="center" wrapText="1"/>
      <protection/>
    </xf>
    <xf numFmtId="0" fontId="3" fillId="0" borderId="12" xfId="60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3" fillId="0" borderId="13" xfId="60" applyBorder="1" applyAlignment="1">
      <alignment horizontal="center" vertical="center"/>
      <protection/>
    </xf>
    <xf numFmtId="0" fontId="3" fillId="0" borderId="19" xfId="60" applyBorder="1" applyAlignment="1">
      <alignment horizontal="center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4" fillId="0" borderId="22" xfId="60" applyFont="1" applyBorder="1" applyAlignment="1">
      <alignment vertical="center" wrapText="1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top" textRotation="255" wrapText="1"/>
      <protection/>
    </xf>
    <xf numFmtId="0" fontId="4" fillId="0" borderId="15" xfId="60" applyFont="1" applyBorder="1" applyAlignment="1">
      <alignment vertical="top" textRotation="255" wrapText="1"/>
      <protection/>
    </xf>
    <xf numFmtId="0" fontId="4" fillId="0" borderId="13" xfId="60" applyFont="1" applyBorder="1" applyAlignment="1">
      <alignment vertical="top" textRotation="255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:P1"/>
    </sheetView>
  </sheetViews>
  <sheetFormatPr defaultColWidth="9.140625" defaultRowHeight="15"/>
  <cols>
    <col min="1" max="1" width="5.00390625" style="1" customWidth="1"/>
    <col min="2" max="2" width="10.28125" style="1" bestFit="1" customWidth="1"/>
    <col min="3" max="4" width="10.140625" style="1" customWidth="1"/>
    <col min="5" max="6" width="8.57421875" style="1" customWidth="1"/>
    <col min="7" max="9" width="7.57421875" style="1" bestFit="1" customWidth="1"/>
    <col min="10" max="11" width="10.28125" style="1" bestFit="1" customWidth="1"/>
    <col min="12" max="12" width="8.421875" style="1" bestFit="1" customWidth="1"/>
    <col min="13" max="13" width="7.57421875" style="1" bestFit="1" customWidth="1"/>
    <col min="14" max="14" width="8.421875" style="1" bestFit="1" customWidth="1"/>
    <col min="15" max="16" width="9.57421875" style="1" customWidth="1"/>
    <col min="17" max="16384" width="9.00390625" style="1" customWidth="1"/>
  </cols>
  <sheetData>
    <row r="1" spans="1:16" ht="30.7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 t="s">
        <v>4</v>
      </c>
    </row>
    <row r="3" spans="1:16" ht="24.75" customHeight="1">
      <c r="A3" s="28" t="s">
        <v>7</v>
      </c>
      <c r="B3" s="29"/>
      <c r="C3" s="32" t="s">
        <v>3</v>
      </c>
      <c r="D3" s="32" t="s">
        <v>8</v>
      </c>
      <c r="E3" s="28" t="s">
        <v>6</v>
      </c>
      <c r="F3" s="34"/>
      <c r="G3" s="34"/>
      <c r="H3" s="34"/>
      <c r="I3" s="35"/>
      <c r="J3" s="36" t="s">
        <v>9</v>
      </c>
      <c r="K3" s="37"/>
      <c r="L3" s="37"/>
      <c r="M3" s="37"/>
      <c r="N3" s="38" t="s">
        <v>10</v>
      </c>
      <c r="O3" s="28" t="s">
        <v>5</v>
      </c>
      <c r="P3" s="40"/>
    </row>
    <row r="4" spans="1:16" ht="24">
      <c r="A4" s="30"/>
      <c r="B4" s="31"/>
      <c r="C4" s="33"/>
      <c r="D4" s="33"/>
      <c r="E4" s="10"/>
      <c r="F4" s="6" t="s">
        <v>11</v>
      </c>
      <c r="G4" s="9" t="s">
        <v>12</v>
      </c>
      <c r="H4" s="6" t="s">
        <v>13</v>
      </c>
      <c r="I4" s="9" t="s">
        <v>2</v>
      </c>
      <c r="J4" s="6" t="s">
        <v>1</v>
      </c>
      <c r="K4" s="3" t="s">
        <v>14</v>
      </c>
      <c r="L4" s="7" t="s">
        <v>15</v>
      </c>
      <c r="M4" s="2" t="s">
        <v>0</v>
      </c>
      <c r="N4" s="39"/>
      <c r="O4" s="11"/>
      <c r="P4" s="6" t="s">
        <v>16</v>
      </c>
    </row>
    <row r="5" spans="1:16" ht="18" customHeight="1">
      <c r="A5" s="28" t="s">
        <v>17</v>
      </c>
      <c r="B5" s="45"/>
      <c r="C5" s="12">
        <f>C13+C15</f>
        <v>213463</v>
      </c>
      <c r="D5" s="12">
        <f>D13+D15</f>
        <v>19574</v>
      </c>
      <c r="E5" s="12">
        <f>E13+E15</f>
        <v>19186</v>
      </c>
      <c r="F5" s="12">
        <f aca="true" t="shared" si="0" ref="F5:P5">F13+F15</f>
        <v>1219</v>
      </c>
      <c r="G5" s="12">
        <f t="shared" si="0"/>
        <v>14179</v>
      </c>
      <c r="H5" s="12">
        <f t="shared" si="0"/>
        <v>3319</v>
      </c>
      <c r="I5" s="12">
        <f t="shared" si="0"/>
        <v>469</v>
      </c>
      <c r="J5" s="12">
        <f t="shared" si="0"/>
        <v>5897</v>
      </c>
      <c r="K5" s="12">
        <f t="shared" si="0"/>
        <v>4823</v>
      </c>
      <c r="L5" s="12">
        <f t="shared" si="0"/>
        <v>5526</v>
      </c>
      <c r="M5" s="12">
        <f t="shared" si="0"/>
        <v>2940</v>
      </c>
      <c r="N5" s="12">
        <f t="shared" si="0"/>
        <v>3662</v>
      </c>
      <c r="O5" s="12">
        <f t="shared" si="0"/>
        <v>210189</v>
      </c>
      <c r="P5" s="12">
        <f t="shared" si="0"/>
        <v>203673</v>
      </c>
    </row>
    <row r="6" spans="1:16" ht="18" customHeight="1">
      <c r="A6" s="46"/>
      <c r="B6" s="47"/>
      <c r="C6" s="13"/>
      <c r="D6" s="13"/>
      <c r="E6" s="14">
        <v>100</v>
      </c>
      <c r="F6" s="15">
        <f>F5/E5*100</f>
        <v>6.353591160220995</v>
      </c>
      <c r="G6" s="15">
        <f>G5/E5*100</f>
        <v>73.90284582508079</v>
      </c>
      <c r="H6" s="15">
        <f>H5/E5*100</f>
        <v>17.29907224017513</v>
      </c>
      <c r="I6" s="15">
        <f>I5/E5*100</f>
        <v>2.4444907745230897</v>
      </c>
      <c r="J6" s="15">
        <f>J5/E5*100</f>
        <v>30.735953299280727</v>
      </c>
      <c r="K6" s="15">
        <f>K5/E5*100</f>
        <v>25.13812154696133</v>
      </c>
      <c r="L6" s="15">
        <f>L5/E5*100</f>
        <v>28.802251641822163</v>
      </c>
      <c r="M6" s="15">
        <f>M5/E5*100</f>
        <v>15.323673511935787</v>
      </c>
      <c r="N6" s="13"/>
      <c r="O6" s="13"/>
      <c r="P6" s="16"/>
    </row>
    <row r="7" spans="1:16" ht="18" customHeight="1">
      <c r="A7" s="48" t="s">
        <v>18</v>
      </c>
      <c r="B7" s="28" t="s">
        <v>19</v>
      </c>
      <c r="C7" s="12">
        <f>E7+N7+O7-D7</f>
        <v>5459</v>
      </c>
      <c r="D7" s="12">
        <v>7377</v>
      </c>
      <c r="E7" s="12">
        <f>F7+G7+H7+I7</f>
        <v>5931</v>
      </c>
      <c r="F7" s="12">
        <v>496</v>
      </c>
      <c r="G7" s="12">
        <v>4558</v>
      </c>
      <c r="H7" s="12">
        <v>877</v>
      </c>
      <c r="I7" s="12">
        <v>0</v>
      </c>
      <c r="J7" s="12">
        <v>2924</v>
      </c>
      <c r="K7" s="12">
        <v>1242</v>
      </c>
      <c r="L7" s="12">
        <v>946</v>
      </c>
      <c r="M7" s="12">
        <v>819</v>
      </c>
      <c r="N7" s="12">
        <v>679</v>
      </c>
      <c r="O7" s="12">
        <v>6226</v>
      </c>
      <c r="P7" s="17">
        <v>3117</v>
      </c>
    </row>
    <row r="8" spans="1:16" ht="18" customHeight="1">
      <c r="A8" s="49"/>
      <c r="B8" s="30"/>
      <c r="C8" s="18"/>
      <c r="D8" s="18"/>
      <c r="E8" s="14">
        <v>100</v>
      </c>
      <c r="F8" s="15">
        <f>F7/E7*100</f>
        <v>8.362839318833249</v>
      </c>
      <c r="G8" s="15">
        <f>G7/E7*100</f>
        <v>76.8504468049233</v>
      </c>
      <c r="H8" s="15">
        <f>H7/E7*100</f>
        <v>14.786713876243466</v>
      </c>
      <c r="I8" s="15">
        <f>I7/E7*100</f>
        <v>0</v>
      </c>
      <c r="J8" s="15">
        <f>J7/E7*100</f>
        <v>49.30028662957343</v>
      </c>
      <c r="K8" s="15">
        <f>K7/E7*100</f>
        <v>20.94081942336874</v>
      </c>
      <c r="L8" s="15">
        <f>L7/E7*100</f>
        <v>15.950092733097284</v>
      </c>
      <c r="M8" s="15">
        <f>M7/E7*100</f>
        <v>13.808801213960548</v>
      </c>
      <c r="N8" s="18"/>
      <c r="O8" s="18"/>
      <c r="P8" s="19"/>
    </row>
    <row r="9" spans="1:16" ht="18" customHeight="1">
      <c r="A9" s="49"/>
      <c r="B9" s="28" t="s">
        <v>20</v>
      </c>
      <c r="C9" s="12">
        <f>E9+N9+O9-D9</f>
        <v>207826</v>
      </c>
      <c r="D9" s="12">
        <v>7168</v>
      </c>
      <c r="E9" s="12">
        <f>SUM(F9:I9)</f>
        <v>9751</v>
      </c>
      <c r="F9" s="12">
        <v>351</v>
      </c>
      <c r="G9" s="12">
        <v>7075</v>
      </c>
      <c r="H9" s="12">
        <v>1866</v>
      </c>
      <c r="I9" s="12">
        <v>459</v>
      </c>
      <c r="J9" s="12">
        <v>1527</v>
      </c>
      <c r="K9" s="12">
        <v>2469</v>
      </c>
      <c r="L9" s="12">
        <v>3676</v>
      </c>
      <c r="M9" s="12">
        <v>2079</v>
      </c>
      <c r="N9" s="12">
        <v>2473</v>
      </c>
      <c r="O9" s="12">
        <v>202770</v>
      </c>
      <c r="P9" s="17">
        <v>200532</v>
      </c>
    </row>
    <row r="10" spans="1:16" ht="18" customHeight="1">
      <c r="A10" s="49"/>
      <c r="B10" s="46"/>
      <c r="C10" s="13"/>
      <c r="D10" s="13"/>
      <c r="E10" s="14">
        <v>100</v>
      </c>
      <c r="F10" s="15">
        <f>F9/E9*100</f>
        <v>3.5996308070967076</v>
      </c>
      <c r="G10" s="15">
        <f>G9/E9*100</f>
        <v>72.5566608552969</v>
      </c>
      <c r="H10" s="15">
        <f>H9/E9*100</f>
        <v>19.136498820633783</v>
      </c>
      <c r="I10" s="15">
        <f>I9/E9*100</f>
        <v>4.707209516972618</v>
      </c>
      <c r="J10" s="15">
        <f>J9/E9*100</f>
        <v>15.659932314634398</v>
      </c>
      <c r="K10" s="15">
        <f>K9/E9*100</f>
        <v>25.320479950774278</v>
      </c>
      <c r="L10" s="15">
        <f>L9/E9*100</f>
        <v>37.69869756948005</v>
      </c>
      <c r="M10" s="15">
        <f>M9/E9*100</f>
        <v>21.32089016511127</v>
      </c>
      <c r="N10" s="13"/>
      <c r="O10" s="13"/>
      <c r="P10" s="16"/>
    </row>
    <row r="11" spans="1:16" ht="18" customHeight="1">
      <c r="A11" s="49"/>
      <c r="B11" s="28" t="s">
        <v>21</v>
      </c>
      <c r="C11" s="12">
        <f>E11+N11+O11-D11</f>
        <v>6</v>
      </c>
      <c r="D11" s="12">
        <v>8</v>
      </c>
      <c r="E11" s="18">
        <f>F11+G11+H11+I11</f>
        <v>8</v>
      </c>
      <c r="F11" s="18">
        <v>0</v>
      </c>
      <c r="G11" s="18">
        <v>5</v>
      </c>
      <c r="H11" s="18">
        <v>3</v>
      </c>
      <c r="I11" s="18">
        <v>0</v>
      </c>
      <c r="J11" s="18">
        <v>5</v>
      </c>
      <c r="K11" s="18">
        <v>0</v>
      </c>
      <c r="L11" s="18">
        <v>1</v>
      </c>
      <c r="M11" s="18">
        <v>2</v>
      </c>
      <c r="N11" s="12">
        <v>0</v>
      </c>
      <c r="O11" s="12">
        <v>6</v>
      </c>
      <c r="P11" s="19">
        <v>2</v>
      </c>
    </row>
    <row r="12" spans="1:16" ht="18" customHeight="1">
      <c r="A12" s="49"/>
      <c r="B12" s="46"/>
      <c r="C12" s="18"/>
      <c r="D12" s="18"/>
      <c r="E12" s="20">
        <v>100</v>
      </c>
      <c r="F12" s="15">
        <f>F11/E11*100</f>
        <v>0</v>
      </c>
      <c r="G12" s="15">
        <f>G11/E11*100</f>
        <v>62.5</v>
      </c>
      <c r="H12" s="15">
        <f>H11/E11*100</f>
        <v>37.5</v>
      </c>
      <c r="I12" s="15">
        <f>I11/E11*100</f>
        <v>0</v>
      </c>
      <c r="J12" s="15">
        <f>J11/E11*100</f>
        <v>62.5</v>
      </c>
      <c r="K12" s="15">
        <f>K11/E11*100</f>
        <v>0</v>
      </c>
      <c r="L12" s="15">
        <f>L11/E11*100</f>
        <v>12.5</v>
      </c>
      <c r="M12" s="15">
        <f>M11/E11*100</f>
        <v>25</v>
      </c>
      <c r="N12" s="18"/>
      <c r="O12" s="18"/>
      <c r="P12" s="19"/>
    </row>
    <row r="13" spans="1:16" ht="18" customHeight="1">
      <c r="A13" s="49"/>
      <c r="B13" s="30" t="s">
        <v>22</v>
      </c>
      <c r="C13" s="12">
        <f aca="true" t="shared" si="1" ref="C13:P13">C7+C9+C11</f>
        <v>213291</v>
      </c>
      <c r="D13" s="12">
        <f>D7+D9+D11</f>
        <v>14553</v>
      </c>
      <c r="E13" s="21">
        <f>E7+E9+E11</f>
        <v>15690</v>
      </c>
      <c r="F13" s="21">
        <f>F7+F9+F11</f>
        <v>847</v>
      </c>
      <c r="G13" s="21">
        <f t="shared" si="1"/>
        <v>11638</v>
      </c>
      <c r="H13" s="21">
        <f>H7+H9+H11</f>
        <v>2746</v>
      </c>
      <c r="I13" s="21">
        <f t="shared" si="1"/>
        <v>459</v>
      </c>
      <c r="J13" s="21">
        <f t="shared" si="1"/>
        <v>4456</v>
      </c>
      <c r="K13" s="21">
        <f t="shared" si="1"/>
        <v>3711</v>
      </c>
      <c r="L13" s="21">
        <f t="shared" si="1"/>
        <v>4623</v>
      </c>
      <c r="M13" s="21">
        <f t="shared" si="1"/>
        <v>2900</v>
      </c>
      <c r="N13" s="12">
        <f t="shared" si="1"/>
        <v>3152</v>
      </c>
      <c r="O13" s="12">
        <f t="shared" si="1"/>
        <v>209002</v>
      </c>
      <c r="P13" s="17">
        <f t="shared" si="1"/>
        <v>203651</v>
      </c>
    </row>
    <row r="14" spans="1:16" ht="18" customHeight="1">
      <c r="A14" s="50"/>
      <c r="B14" s="46"/>
      <c r="C14" s="13"/>
      <c r="D14" s="13"/>
      <c r="E14" s="22">
        <v>100</v>
      </c>
      <c r="F14" s="23">
        <f>F13/E13*100</f>
        <v>5.398342893562779</v>
      </c>
      <c r="G14" s="23">
        <f>G13/E13*100</f>
        <v>74.17463352453792</v>
      </c>
      <c r="H14" s="23">
        <f>H13/E13*100</f>
        <v>17.501593371574252</v>
      </c>
      <c r="I14" s="23">
        <f>I13/E13*100</f>
        <v>2.9254302103250476</v>
      </c>
      <c r="J14" s="23">
        <f>J13/E13*100</f>
        <v>28.40025493945188</v>
      </c>
      <c r="K14" s="23">
        <f>K13/E13*100</f>
        <v>23.652007648183556</v>
      </c>
      <c r="L14" s="23">
        <f>L13/E13*100</f>
        <v>29.464627151051626</v>
      </c>
      <c r="M14" s="23">
        <f>M13/E13*100</f>
        <v>18.483110261312937</v>
      </c>
      <c r="N14" s="13"/>
      <c r="O14" s="13"/>
      <c r="P14" s="16"/>
    </row>
    <row r="15" spans="1:16" ht="18.75" customHeight="1">
      <c r="A15" s="41" t="s">
        <v>23</v>
      </c>
      <c r="B15" s="42"/>
      <c r="C15" s="18">
        <f>E15+N15+O15-D15</f>
        <v>172</v>
      </c>
      <c r="D15" s="18">
        <v>5021</v>
      </c>
      <c r="E15" s="18">
        <f>SUM(F15:I15)</f>
        <v>3496</v>
      </c>
      <c r="F15" s="18">
        <v>372</v>
      </c>
      <c r="G15" s="18">
        <v>2541</v>
      </c>
      <c r="H15" s="18">
        <v>573</v>
      </c>
      <c r="I15" s="18">
        <v>10</v>
      </c>
      <c r="J15" s="18">
        <v>1441</v>
      </c>
      <c r="K15" s="18">
        <v>1112</v>
      </c>
      <c r="L15" s="18">
        <v>903</v>
      </c>
      <c r="M15" s="18">
        <v>40</v>
      </c>
      <c r="N15" s="18">
        <v>510</v>
      </c>
      <c r="O15" s="18">
        <v>1187</v>
      </c>
      <c r="P15" s="19">
        <v>22</v>
      </c>
    </row>
    <row r="16" spans="1:16" ht="18.75" customHeight="1">
      <c r="A16" s="43"/>
      <c r="B16" s="44"/>
      <c r="C16" s="13"/>
      <c r="D16" s="13"/>
      <c r="E16" s="15">
        <v>100</v>
      </c>
      <c r="F16" s="15">
        <f>F15/E15*100</f>
        <v>10.640732265446225</v>
      </c>
      <c r="G16" s="15">
        <f>G15/E15*100</f>
        <v>72.68306636155606</v>
      </c>
      <c r="H16" s="15">
        <f>H15/E15*100</f>
        <v>16.390160183066364</v>
      </c>
      <c r="I16" s="15">
        <f>I15/E15*100</f>
        <v>0.2860411899313501</v>
      </c>
      <c r="J16" s="15">
        <f>J15/E15*100</f>
        <v>41.21853546910755</v>
      </c>
      <c r="K16" s="15">
        <f>K15/E15*100</f>
        <v>31.80778032036613</v>
      </c>
      <c r="L16" s="15">
        <f>L15/E15*100</f>
        <v>25.829519450800912</v>
      </c>
      <c r="M16" s="15">
        <f>M15/E15*100</f>
        <v>1.1441647597254003</v>
      </c>
      <c r="N16" s="13"/>
      <c r="O16" s="13"/>
      <c r="P16" s="16"/>
    </row>
    <row r="17" spans="1:16" ht="18" customHeight="1">
      <c r="A17" s="5" t="s">
        <v>24</v>
      </c>
      <c r="B17" s="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8" customHeight="1">
      <c r="A18" s="4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</sheetData>
  <sheetProtection/>
  <mergeCells count="15">
    <mergeCell ref="A15:B16"/>
    <mergeCell ref="A5:B6"/>
    <mergeCell ref="A7:A14"/>
    <mergeCell ref="B7:B8"/>
    <mergeCell ref="B9:B10"/>
    <mergeCell ref="B11:B12"/>
    <mergeCell ref="B13:B14"/>
    <mergeCell ref="A1:P1"/>
    <mergeCell ref="A3:B4"/>
    <mergeCell ref="C3:C4"/>
    <mergeCell ref="D3:D4"/>
    <mergeCell ref="E3:I3"/>
    <mergeCell ref="J3:M3"/>
    <mergeCell ref="N3:N4"/>
    <mergeCell ref="O3:P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140625" defaultRowHeight="15"/>
  <cols>
    <col min="1" max="1" width="5.00390625" style="1" customWidth="1"/>
    <col min="2" max="2" width="10.28125" style="1" bestFit="1" customWidth="1"/>
    <col min="3" max="4" width="10.140625" style="1" customWidth="1"/>
    <col min="5" max="6" width="8.57421875" style="1" customWidth="1"/>
    <col min="7" max="9" width="7.57421875" style="1" bestFit="1" customWidth="1"/>
    <col min="10" max="11" width="10.28125" style="1" bestFit="1" customWidth="1"/>
    <col min="12" max="12" width="8.421875" style="1" bestFit="1" customWidth="1"/>
    <col min="13" max="13" width="7.57421875" style="1" bestFit="1" customWidth="1"/>
    <col min="14" max="14" width="8.421875" style="1" bestFit="1" customWidth="1"/>
    <col min="15" max="16" width="9.57421875" style="1" customWidth="1"/>
    <col min="17" max="16384" width="9.00390625" style="1" customWidth="1"/>
  </cols>
  <sheetData>
    <row r="1" spans="1:16" ht="30.7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 t="s">
        <v>4</v>
      </c>
    </row>
    <row r="3" spans="1:16" ht="24.75" customHeight="1">
      <c r="A3" s="28" t="s">
        <v>7</v>
      </c>
      <c r="B3" s="29"/>
      <c r="C3" s="32" t="s">
        <v>3</v>
      </c>
      <c r="D3" s="32" t="s">
        <v>8</v>
      </c>
      <c r="E3" s="28" t="s">
        <v>6</v>
      </c>
      <c r="F3" s="34"/>
      <c r="G3" s="34"/>
      <c r="H3" s="34"/>
      <c r="I3" s="35"/>
      <c r="J3" s="36" t="s">
        <v>9</v>
      </c>
      <c r="K3" s="37"/>
      <c r="L3" s="37"/>
      <c r="M3" s="37"/>
      <c r="N3" s="38" t="s">
        <v>10</v>
      </c>
      <c r="O3" s="28" t="s">
        <v>5</v>
      </c>
      <c r="P3" s="40"/>
    </row>
    <row r="4" spans="1:16" ht="24">
      <c r="A4" s="30"/>
      <c r="B4" s="31"/>
      <c r="C4" s="33"/>
      <c r="D4" s="33"/>
      <c r="E4" s="10"/>
      <c r="F4" s="6" t="s">
        <v>11</v>
      </c>
      <c r="G4" s="9" t="s">
        <v>12</v>
      </c>
      <c r="H4" s="6" t="s">
        <v>13</v>
      </c>
      <c r="I4" s="9" t="s">
        <v>2</v>
      </c>
      <c r="J4" s="6" t="s">
        <v>1</v>
      </c>
      <c r="K4" s="3" t="s">
        <v>14</v>
      </c>
      <c r="L4" s="7" t="s">
        <v>15</v>
      </c>
      <c r="M4" s="2" t="s">
        <v>0</v>
      </c>
      <c r="N4" s="39"/>
      <c r="O4" s="11"/>
      <c r="P4" s="6" t="s">
        <v>16</v>
      </c>
    </row>
    <row r="5" spans="1:16" ht="18" customHeight="1">
      <c r="A5" s="28" t="s">
        <v>17</v>
      </c>
      <c r="B5" s="45"/>
      <c r="C5" s="12">
        <f>C13+C15</f>
        <v>188798</v>
      </c>
      <c r="D5" s="12">
        <f>D13+D15</f>
        <v>11436</v>
      </c>
      <c r="E5" s="12">
        <f>E13+E15</f>
        <v>12931</v>
      </c>
      <c r="F5" s="12">
        <f aca="true" t="shared" si="0" ref="F5:P5">F13+F15</f>
        <v>494</v>
      </c>
      <c r="G5" s="12">
        <f t="shared" si="0"/>
        <v>9685</v>
      </c>
      <c r="H5" s="12">
        <f t="shared" si="0"/>
        <v>2291</v>
      </c>
      <c r="I5" s="12">
        <f t="shared" si="0"/>
        <v>461</v>
      </c>
      <c r="J5" s="12">
        <f t="shared" si="0"/>
        <v>3179</v>
      </c>
      <c r="K5" s="12">
        <f t="shared" si="0"/>
        <v>3279</v>
      </c>
      <c r="L5" s="12">
        <f t="shared" si="0"/>
        <v>4204</v>
      </c>
      <c r="M5" s="12">
        <f t="shared" si="0"/>
        <v>2269</v>
      </c>
      <c r="N5" s="12">
        <f t="shared" si="0"/>
        <v>2892</v>
      </c>
      <c r="O5" s="12">
        <f t="shared" si="0"/>
        <v>184411</v>
      </c>
      <c r="P5" s="12">
        <f t="shared" si="0"/>
        <v>180426</v>
      </c>
    </row>
    <row r="6" spans="1:16" ht="18" customHeight="1">
      <c r="A6" s="46"/>
      <c r="B6" s="47"/>
      <c r="C6" s="13"/>
      <c r="D6" s="13"/>
      <c r="E6" s="14">
        <v>100</v>
      </c>
      <c r="F6" s="15">
        <f>F5/E5*100</f>
        <v>3.820276854071611</v>
      </c>
      <c r="G6" s="15">
        <f>G5/E5*100</f>
        <v>74.89753306008816</v>
      </c>
      <c r="H6" s="15">
        <f>H5/E5*100</f>
        <v>17.717113912303766</v>
      </c>
      <c r="I6" s="15">
        <f>I5/E5*100</f>
        <v>3.5650761735364624</v>
      </c>
      <c r="J6" s="15">
        <f>J5/E5*100</f>
        <v>24.584332224885934</v>
      </c>
      <c r="K6" s="15">
        <f>K5/E5*100</f>
        <v>25.35766762044699</v>
      </c>
      <c r="L6" s="15">
        <f>L5/E5*100</f>
        <v>32.51102002938674</v>
      </c>
      <c r="M6" s="15">
        <f>M5/E5*100</f>
        <v>17.546980125280335</v>
      </c>
      <c r="N6" s="13"/>
      <c r="O6" s="13"/>
      <c r="P6" s="16"/>
    </row>
    <row r="7" spans="1:16" ht="18" customHeight="1">
      <c r="A7" s="48" t="s">
        <v>18</v>
      </c>
      <c r="B7" s="28" t="s">
        <v>19</v>
      </c>
      <c r="C7" s="12">
        <f>E7+N7+O7-D7</f>
        <v>2287</v>
      </c>
      <c r="D7" s="12">
        <v>4283</v>
      </c>
      <c r="E7" s="12">
        <f>F7+G7+H7+I7</f>
        <v>3533</v>
      </c>
      <c r="F7" s="12">
        <v>176</v>
      </c>
      <c r="G7" s="12">
        <v>2929</v>
      </c>
      <c r="H7" s="12">
        <v>428</v>
      </c>
      <c r="I7" s="12">
        <v>0</v>
      </c>
      <c r="J7" s="12">
        <v>1576</v>
      </c>
      <c r="K7" s="12">
        <v>933</v>
      </c>
      <c r="L7" s="12">
        <v>647</v>
      </c>
      <c r="M7" s="12">
        <v>377</v>
      </c>
      <c r="N7" s="12">
        <v>490</v>
      </c>
      <c r="O7" s="12">
        <v>2547</v>
      </c>
      <c r="P7" s="17">
        <v>786</v>
      </c>
    </row>
    <row r="8" spans="1:16" ht="18" customHeight="1">
      <c r="A8" s="49"/>
      <c r="B8" s="30"/>
      <c r="C8" s="18"/>
      <c r="D8" s="18"/>
      <c r="E8" s="14">
        <v>100</v>
      </c>
      <c r="F8" s="15">
        <f>F7/E7*100</f>
        <v>4.9816020379281065</v>
      </c>
      <c r="G8" s="15">
        <f>G7/E7*100</f>
        <v>82.90404755165581</v>
      </c>
      <c r="H8" s="15">
        <f>H7/E7*100</f>
        <v>12.114350410416078</v>
      </c>
      <c r="I8" s="15">
        <f>I7/E7*100</f>
        <v>0</v>
      </c>
      <c r="J8" s="15">
        <f>J7/E7*100</f>
        <v>44.6079818850835</v>
      </c>
      <c r="K8" s="15">
        <f>K7/E7*100</f>
        <v>26.4081517124257</v>
      </c>
      <c r="L8" s="15">
        <f>L7/E7*100</f>
        <v>18.31304840079253</v>
      </c>
      <c r="M8" s="15">
        <f>M7/E7*100</f>
        <v>10.670818001698274</v>
      </c>
      <c r="N8" s="18"/>
      <c r="O8" s="18"/>
      <c r="P8" s="19"/>
    </row>
    <row r="9" spans="1:16" ht="18" customHeight="1">
      <c r="A9" s="49"/>
      <c r="B9" s="28" t="s">
        <v>20</v>
      </c>
      <c r="C9" s="12">
        <f>E9+N9+O9-D9</f>
        <v>186479</v>
      </c>
      <c r="D9" s="12">
        <v>6440</v>
      </c>
      <c r="E9" s="12">
        <f>SUM(F9:I9)</f>
        <v>9101</v>
      </c>
      <c r="F9" s="12">
        <v>312</v>
      </c>
      <c r="G9" s="12">
        <v>6608</v>
      </c>
      <c r="H9" s="12">
        <v>1722</v>
      </c>
      <c r="I9" s="12">
        <v>459</v>
      </c>
      <c r="J9" s="12">
        <v>1398</v>
      </c>
      <c r="K9" s="12">
        <v>2307</v>
      </c>
      <c r="L9" s="12">
        <v>3508</v>
      </c>
      <c r="M9" s="12">
        <v>1888</v>
      </c>
      <c r="N9" s="12">
        <v>2342</v>
      </c>
      <c r="O9" s="12">
        <v>181476</v>
      </c>
      <c r="P9" s="17">
        <v>179638</v>
      </c>
    </row>
    <row r="10" spans="1:16" ht="18" customHeight="1">
      <c r="A10" s="49"/>
      <c r="B10" s="46"/>
      <c r="C10" s="13"/>
      <c r="D10" s="13"/>
      <c r="E10" s="14">
        <v>100</v>
      </c>
      <c r="F10" s="15">
        <f>F9/E9*100</f>
        <v>3.4281947038786944</v>
      </c>
      <c r="G10" s="15">
        <f>G9/E9*100</f>
        <v>72.60740577958467</v>
      </c>
      <c r="H10" s="15">
        <f>H9/E9*100</f>
        <v>18.920997692561254</v>
      </c>
      <c r="I10" s="15">
        <f>I9/E9*100</f>
        <v>5.043401823975388</v>
      </c>
      <c r="J10" s="15">
        <f>J9/E9*100</f>
        <v>15.360949346225688</v>
      </c>
      <c r="K10" s="15">
        <f>K9/E9*100</f>
        <v>25.348862762333805</v>
      </c>
      <c r="L10" s="15">
        <f>L9/E9*100</f>
        <v>38.54521481155917</v>
      </c>
      <c r="M10" s="15">
        <f>M9/E9*100</f>
        <v>20.744973079881333</v>
      </c>
      <c r="N10" s="13"/>
      <c r="O10" s="13"/>
      <c r="P10" s="16"/>
    </row>
    <row r="11" spans="1:16" ht="18" customHeight="1">
      <c r="A11" s="49"/>
      <c r="B11" s="28" t="s">
        <v>21</v>
      </c>
      <c r="C11" s="12">
        <f>E11+N11+O11-D11</f>
        <v>6</v>
      </c>
      <c r="D11" s="12">
        <v>8</v>
      </c>
      <c r="E11" s="18">
        <f>F11+G11+H11+I11</f>
        <v>8</v>
      </c>
      <c r="F11" s="18">
        <v>0</v>
      </c>
      <c r="G11" s="18">
        <v>5</v>
      </c>
      <c r="H11" s="18">
        <v>3</v>
      </c>
      <c r="I11" s="18">
        <v>0</v>
      </c>
      <c r="J11" s="18">
        <v>5</v>
      </c>
      <c r="K11" s="18">
        <v>0</v>
      </c>
      <c r="L11" s="18">
        <v>1</v>
      </c>
      <c r="M11" s="18">
        <v>2</v>
      </c>
      <c r="N11" s="12">
        <v>0</v>
      </c>
      <c r="O11" s="12">
        <v>6</v>
      </c>
      <c r="P11" s="19">
        <v>2</v>
      </c>
    </row>
    <row r="12" spans="1:16" ht="18" customHeight="1">
      <c r="A12" s="49"/>
      <c r="B12" s="46"/>
      <c r="C12" s="18"/>
      <c r="D12" s="18"/>
      <c r="E12" s="20">
        <v>100</v>
      </c>
      <c r="F12" s="15">
        <f>F11/E11*100</f>
        <v>0</v>
      </c>
      <c r="G12" s="15">
        <f>G11/E11*100</f>
        <v>62.5</v>
      </c>
      <c r="H12" s="15">
        <f>H11/E11*100</f>
        <v>37.5</v>
      </c>
      <c r="I12" s="15">
        <f>I11/E11*100</f>
        <v>0</v>
      </c>
      <c r="J12" s="15">
        <f>J11/E11*100</f>
        <v>62.5</v>
      </c>
      <c r="K12" s="15">
        <f>K11/E11*100</f>
        <v>0</v>
      </c>
      <c r="L12" s="15">
        <f>L11/E11*100</f>
        <v>12.5</v>
      </c>
      <c r="M12" s="15">
        <f>M11/E11*100</f>
        <v>25</v>
      </c>
      <c r="N12" s="18"/>
      <c r="O12" s="18"/>
      <c r="P12" s="19"/>
    </row>
    <row r="13" spans="1:16" ht="18" customHeight="1">
      <c r="A13" s="49"/>
      <c r="B13" s="30" t="s">
        <v>22</v>
      </c>
      <c r="C13" s="12">
        <f aca="true" t="shared" si="1" ref="C13:P13">C7+C9+C11</f>
        <v>188772</v>
      </c>
      <c r="D13" s="12">
        <f>D7+D9+D11</f>
        <v>10731</v>
      </c>
      <c r="E13" s="21">
        <f>E7+E9+E11</f>
        <v>12642</v>
      </c>
      <c r="F13" s="21">
        <f>F7+F9+F11</f>
        <v>488</v>
      </c>
      <c r="G13" s="21">
        <f t="shared" si="1"/>
        <v>9542</v>
      </c>
      <c r="H13" s="21">
        <f>H7+H9+H11</f>
        <v>2153</v>
      </c>
      <c r="I13" s="21">
        <f t="shared" si="1"/>
        <v>459</v>
      </c>
      <c r="J13" s="21">
        <f t="shared" si="1"/>
        <v>2979</v>
      </c>
      <c r="K13" s="21">
        <f t="shared" si="1"/>
        <v>3240</v>
      </c>
      <c r="L13" s="21">
        <f t="shared" si="1"/>
        <v>4156</v>
      </c>
      <c r="M13" s="21">
        <f t="shared" si="1"/>
        <v>2267</v>
      </c>
      <c r="N13" s="12">
        <f t="shared" si="1"/>
        <v>2832</v>
      </c>
      <c r="O13" s="12">
        <f t="shared" si="1"/>
        <v>184029</v>
      </c>
      <c r="P13" s="17">
        <f t="shared" si="1"/>
        <v>180426</v>
      </c>
    </row>
    <row r="14" spans="1:16" ht="18" customHeight="1">
      <c r="A14" s="50"/>
      <c r="B14" s="46"/>
      <c r="C14" s="13"/>
      <c r="D14" s="13"/>
      <c r="E14" s="22">
        <v>100</v>
      </c>
      <c r="F14" s="23">
        <f>F13/E13*100</f>
        <v>3.86014871064705</v>
      </c>
      <c r="G14" s="23">
        <f>G13/E13*100</f>
        <v>75.47856351843063</v>
      </c>
      <c r="H14" s="23">
        <f>H13/E13*100</f>
        <v>17.030533143489954</v>
      </c>
      <c r="I14" s="23">
        <f>I13/E13*100</f>
        <v>3.6307546274323683</v>
      </c>
      <c r="J14" s="23">
        <f>J13/E13*100</f>
        <v>23.564309444708115</v>
      </c>
      <c r="K14" s="23">
        <f>K13/E13*100</f>
        <v>25.62885619364025</v>
      </c>
      <c r="L14" s="23">
        <f>L13/E13*100</f>
        <v>32.87454516690397</v>
      </c>
      <c r="M14" s="23">
        <f>M13/E13*100</f>
        <v>17.932289194747668</v>
      </c>
      <c r="N14" s="13"/>
      <c r="O14" s="13"/>
      <c r="P14" s="16"/>
    </row>
    <row r="15" spans="1:16" ht="18.75" customHeight="1">
      <c r="A15" s="41" t="s">
        <v>23</v>
      </c>
      <c r="B15" s="42"/>
      <c r="C15" s="18">
        <f>E15+N15+O15-D15</f>
        <v>26</v>
      </c>
      <c r="D15" s="18">
        <v>705</v>
      </c>
      <c r="E15" s="18">
        <f>SUM(F15:I15)</f>
        <v>289</v>
      </c>
      <c r="F15" s="18">
        <v>6</v>
      </c>
      <c r="G15" s="18">
        <v>143</v>
      </c>
      <c r="H15" s="18">
        <v>138</v>
      </c>
      <c r="I15" s="18">
        <v>2</v>
      </c>
      <c r="J15" s="18">
        <v>200</v>
      </c>
      <c r="K15" s="18">
        <v>39</v>
      </c>
      <c r="L15" s="18">
        <v>48</v>
      </c>
      <c r="M15" s="18">
        <v>2</v>
      </c>
      <c r="N15" s="18">
        <v>60</v>
      </c>
      <c r="O15" s="18">
        <v>382</v>
      </c>
      <c r="P15" s="19">
        <v>0</v>
      </c>
    </row>
    <row r="16" spans="1:16" ht="18.75" customHeight="1">
      <c r="A16" s="43"/>
      <c r="B16" s="44"/>
      <c r="C16" s="13"/>
      <c r="D16" s="13"/>
      <c r="E16" s="15">
        <v>100</v>
      </c>
      <c r="F16" s="15">
        <f>F15/E15*100</f>
        <v>2.0761245674740483</v>
      </c>
      <c r="G16" s="15">
        <f>G15/E15*100</f>
        <v>49.48096885813148</v>
      </c>
      <c r="H16" s="15">
        <f>H15/E15*100</f>
        <v>47.75086505190311</v>
      </c>
      <c r="I16" s="15">
        <f>I15/E15*100</f>
        <v>0.6920415224913495</v>
      </c>
      <c r="J16" s="15">
        <f>J15/E15*100</f>
        <v>69.20415224913495</v>
      </c>
      <c r="K16" s="15">
        <f>K15/E15*100</f>
        <v>13.494809688581316</v>
      </c>
      <c r="L16" s="15">
        <f>L15/E15*100</f>
        <v>16.608996539792386</v>
      </c>
      <c r="M16" s="15">
        <f>M15/E15*100</f>
        <v>0.6920415224913495</v>
      </c>
      <c r="N16" s="13"/>
      <c r="O16" s="13"/>
      <c r="P16" s="16"/>
    </row>
    <row r="17" spans="1:16" ht="18" customHeight="1">
      <c r="A17" s="5" t="s">
        <v>24</v>
      </c>
      <c r="B17" s="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8" customHeight="1">
      <c r="A18" s="4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140625" defaultRowHeight="15"/>
  <cols>
    <col min="1" max="1" width="5.00390625" style="1" customWidth="1"/>
    <col min="2" max="2" width="10.28125" style="1" bestFit="1" customWidth="1"/>
    <col min="3" max="4" width="10.140625" style="1" customWidth="1"/>
    <col min="5" max="6" width="8.57421875" style="1" customWidth="1"/>
    <col min="7" max="9" width="7.57421875" style="1" bestFit="1" customWidth="1"/>
    <col min="10" max="11" width="10.28125" style="1" bestFit="1" customWidth="1"/>
    <col min="12" max="12" width="8.421875" style="1" bestFit="1" customWidth="1"/>
    <col min="13" max="13" width="7.57421875" style="1" bestFit="1" customWidth="1"/>
    <col min="14" max="14" width="8.421875" style="1" bestFit="1" customWidth="1"/>
    <col min="15" max="16" width="9.57421875" style="1" customWidth="1"/>
    <col min="17" max="16384" width="9.00390625" style="1" customWidth="1"/>
  </cols>
  <sheetData>
    <row r="1" spans="1:16" ht="30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 t="s">
        <v>4</v>
      </c>
    </row>
    <row r="3" spans="1:16" ht="24.75" customHeight="1">
      <c r="A3" s="28" t="s">
        <v>7</v>
      </c>
      <c r="B3" s="29"/>
      <c r="C3" s="32" t="s">
        <v>3</v>
      </c>
      <c r="D3" s="32" t="s">
        <v>8</v>
      </c>
      <c r="E3" s="28" t="s">
        <v>6</v>
      </c>
      <c r="F3" s="34"/>
      <c r="G3" s="34"/>
      <c r="H3" s="34"/>
      <c r="I3" s="35"/>
      <c r="J3" s="36" t="s">
        <v>9</v>
      </c>
      <c r="K3" s="37"/>
      <c r="L3" s="37"/>
      <c r="M3" s="37"/>
      <c r="N3" s="38" t="s">
        <v>10</v>
      </c>
      <c r="O3" s="28" t="s">
        <v>5</v>
      </c>
      <c r="P3" s="40"/>
    </row>
    <row r="4" spans="1:16" ht="24">
      <c r="A4" s="30"/>
      <c r="B4" s="31"/>
      <c r="C4" s="33"/>
      <c r="D4" s="33"/>
      <c r="E4" s="10"/>
      <c r="F4" s="6" t="s">
        <v>11</v>
      </c>
      <c r="G4" s="9" t="s">
        <v>12</v>
      </c>
      <c r="H4" s="6" t="s">
        <v>13</v>
      </c>
      <c r="I4" s="9" t="s">
        <v>2</v>
      </c>
      <c r="J4" s="6" t="s">
        <v>1</v>
      </c>
      <c r="K4" s="3" t="s">
        <v>14</v>
      </c>
      <c r="L4" s="7" t="s">
        <v>15</v>
      </c>
      <c r="M4" s="2" t="s">
        <v>0</v>
      </c>
      <c r="N4" s="39"/>
      <c r="O4" s="11"/>
      <c r="P4" s="6" t="s">
        <v>16</v>
      </c>
    </row>
    <row r="5" spans="1:16" ht="18" customHeight="1">
      <c r="A5" s="28" t="s">
        <v>17</v>
      </c>
      <c r="B5" s="45"/>
      <c r="C5" s="12">
        <f>C13+C15</f>
        <v>22469</v>
      </c>
      <c r="D5" s="12">
        <f>D13+D15</f>
        <v>3741</v>
      </c>
      <c r="E5" s="12">
        <f>E13+E15</f>
        <v>2385</v>
      </c>
      <c r="F5" s="12">
        <f aca="true" t="shared" si="0" ref="F5:P5">F13+F15</f>
        <v>240</v>
      </c>
      <c r="G5" s="12">
        <f t="shared" si="0"/>
        <v>1770</v>
      </c>
      <c r="H5" s="12">
        <f t="shared" si="0"/>
        <v>373</v>
      </c>
      <c r="I5" s="12">
        <f t="shared" si="0"/>
        <v>2</v>
      </c>
      <c r="J5" s="12">
        <f t="shared" si="0"/>
        <v>532</v>
      </c>
      <c r="K5" s="12">
        <f t="shared" si="0"/>
        <v>559</v>
      </c>
      <c r="L5" s="12">
        <f t="shared" si="0"/>
        <v>819</v>
      </c>
      <c r="M5" s="12">
        <f t="shared" si="0"/>
        <v>475</v>
      </c>
      <c r="N5" s="12">
        <f t="shared" si="0"/>
        <v>319</v>
      </c>
      <c r="O5" s="12">
        <f t="shared" si="0"/>
        <v>23506</v>
      </c>
      <c r="P5" s="12">
        <f t="shared" si="0"/>
        <v>21674</v>
      </c>
    </row>
    <row r="6" spans="1:16" ht="18" customHeight="1">
      <c r="A6" s="46"/>
      <c r="B6" s="47"/>
      <c r="C6" s="13"/>
      <c r="D6" s="13"/>
      <c r="E6" s="14">
        <v>100</v>
      </c>
      <c r="F6" s="15">
        <f>F5/E5*100</f>
        <v>10.062893081761008</v>
      </c>
      <c r="G6" s="15">
        <f>G5/E5*100</f>
        <v>74.21383647798741</v>
      </c>
      <c r="H6" s="15">
        <f>H5/E5*100</f>
        <v>15.639412997903564</v>
      </c>
      <c r="I6" s="15">
        <f>I5/E5*100</f>
        <v>0.08385744234800838</v>
      </c>
      <c r="J6" s="15">
        <f>J5/E5*100</f>
        <v>22.30607966457023</v>
      </c>
      <c r="K6" s="15">
        <f>K5/E5*100</f>
        <v>23.438155136268342</v>
      </c>
      <c r="L6" s="15">
        <f>L5/E5*100</f>
        <v>34.33962264150943</v>
      </c>
      <c r="M6" s="15">
        <f>M5/E5*100</f>
        <v>19.91614255765199</v>
      </c>
      <c r="N6" s="13"/>
      <c r="O6" s="13"/>
      <c r="P6" s="16"/>
    </row>
    <row r="7" spans="1:16" ht="18" customHeight="1">
      <c r="A7" s="48" t="s">
        <v>18</v>
      </c>
      <c r="B7" s="28" t="s">
        <v>19</v>
      </c>
      <c r="C7" s="12">
        <f>E7+N7+O7-D7</f>
        <v>1305</v>
      </c>
      <c r="D7" s="12">
        <v>1270</v>
      </c>
      <c r="E7" s="12">
        <f>F7+G7+H7+I7</f>
        <v>700</v>
      </c>
      <c r="F7" s="12">
        <v>95</v>
      </c>
      <c r="G7" s="12">
        <v>521</v>
      </c>
      <c r="H7" s="12">
        <v>84</v>
      </c>
      <c r="I7" s="12">
        <v>0</v>
      </c>
      <c r="J7" s="12">
        <v>217</v>
      </c>
      <c r="K7" s="12">
        <v>73</v>
      </c>
      <c r="L7" s="12">
        <v>124</v>
      </c>
      <c r="M7" s="12">
        <v>286</v>
      </c>
      <c r="N7" s="12">
        <v>47</v>
      </c>
      <c r="O7" s="12">
        <v>1828</v>
      </c>
      <c r="P7" s="17">
        <v>904</v>
      </c>
    </row>
    <row r="8" spans="1:16" ht="18" customHeight="1">
      <c r="A8" s="49"/>
      <c r="B8" s="30"/>
      <c r="C8" s="18"/>
      <c r="D8" s="18"/>
      <c r="E8" s="14">
        <v>100</v>
      </c>
      <c r="F8" s="15">
        <f>F7/E7*100</f>
        <v>13.571428571428571</v>
      </c>
      <c r="G8" s="15">
        <f>G7/E7*100</f>
        <v>74.42857142857143</v>
      </c>
      <c r="H8" s="15">
        <f>H7/E7*100</f>
        <v>12</v>
      </c>
      <c r="I8" s="15">
        <f>I7/E7*100</f>
        <v>0</v>
      </c>
      <c r="J8" s="15">
        <f>J7/E7*100</f>
        <v>31</v>
      </c>
      <c r="K8" s="15">
        <f>K7/E7*100</f>
        <v>10.428571428571429</v>
      </c>
      <c r="L8" s="15">
        <f>L7/E7*100</f>
        <v>17.71428571428571</v>
      </c>
      <c r="M8" s="15">
        <f>M7/E7*100</f>
        <v>40.85714285714286</v>
      </c>
      <c r="N8" s="18"/>
      <c r="O8" s="18"/>
      <c r="P8" s="19"/>
    </row>
    <row r="9" spans="1:16" ht="18" customHeight="1">
      <c r="A9" s="49"/>
      <c r="B9" s="28" t="s">
        <v>20</v>
      </c>
      <c r="C9" s="12">
        <f>E9+N9+O9-D9</f>
        <v>21088</v>
      </c>
      <c r="D9" s="12">
        <v>473</v>
      </c>
      <c r="E9" s="12">
        <f>SUM(F9:I9)</f>
        <v>443</v>
      </c>
      <c r="F9" s="12">
        <v>15</v>
      </c>
      <c r="G9" s="12">
        <v>328</v>
      </c>
      <c r="H9" s="12">
        <v>100</v>
      </c>
      <c r="I9" s="12">
        <v>0</v>
      </c>
      <c r="J9" s="12">
        <v>83</v>
      </c>
      <c r="K9" s="12">
        <v>92</v>
      </c>
      <c r="L9" s="12">
        <v>113</v>
      </c>
      <c r="M9" s="12">
        <v>155</v>
      </c>
      <c r="N9" s="12">
        <v>81</v>
      </c>
      <c r="O9" s="12">
        <v>21037</v>
      </c>
      <c r="P9" s="17">
        <v>20755</v>
      </c>
    </row>
    <row r="10" spans="1:16" ht="18" customHeight="1">
      <c r="A10" s="49"/>
      <c r="B10" s="46"/>
      <c r="C10" s="13"/>
      <c r="D10" s="13"/>
      <c r="E10" s="14">
        <v>100</v>
      </c>
      <c r="F10" s="15">
        <f>F9/E9*100</f>
        <v>3.3860045146726865</v>
      </c>
      <c r="G10" s="15">
        <f>G9/E9*100</f>
        <v>74.04063205417607</v>
      </c>
      <c r="H10" s="15">
        <f>H9/E9*100</f>
        <v>22.573363431151243</v>
      </c>
      <c r="I10" s="15">
        <f>I9/E9*100</f>
        <v>0</v>
      </c>
      <c r="J10" s="15">
        <f>J9/E9*100</f>
        <v>18.735891647855528</v>
      </c>
      <c r="K10" s="15">
        <f>K9/E9*100</f>
        <v>20.767494356659142</v>
      </c>
      <c r="L10" s="15">
        <f>L9/E9*100</f>
        <v>25.5079006772009</v>
      </c>
      <c r="M10" s="15">
        <f>M9/E9*100</f>
        <v>34.988713318284425</v>
      </c>
      <c r="N10" s="13"/>
      <c r="O10" s="13"/>
      <c r="P10" s="16"/>
    </row>
    <row r="11" spans="1:16" ht="18" customHeight="1">
      <c r="A11" s="49"/>
      <c r="B11" s="28" t="s">
        <v>21</v>
      </c>
      <c r="C11" s="12">
        <f>E11+N11+O11-D11</f>
        <v>0</v>
      </c>
      <c r="D11" s="12">
        <v>0</v>
      </c>
      <c r="E11" s="18">
        <f>F11+G11+H11+I11</f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2">
        <v>0</v>
      </c>
      <c r="O11" s="12">
        <v>0</v>
      </c>
      <c r="P11" s="19">
        <v>0</v>
      </c>
    </row>
    <row r="12" spans="1:16" ht="18" customHeight="1">
      <c r="A12" s="49"/>
      <c r="B12" s="46"/>
      <c r="C12" s="18"/>
      <c r="D12" s="18"/>
      <c r="E12" s="15" t="s">
        <v>27</v>
      </c>
      <c r="F12" s="15" t="s">
        <v>27</v>
      </c>
      <c r="G12" s="15" t="s">
        <v>27</v>
      </c>
      <c r="H12" s="15" t="s">
        <v>27</v>
      </c>
      <c r="I12" s="15" t="s">
        <v>27</v>
      </c>
      <c r="J12" s="15" t="s">
        <v>27</v>
      </c>
      <c r="K12" s="15" t="s">
        <v>27</v>
      </c>
      <c r="L12" s="15" t="s">
        <v>27</v>
      </c>
      <c r="M12" s="15" t="s">
        <v>27</v>
      </c>
      <c r="N12" s="18"/>
      <c r="O12" s="18"/>
      <c r="P12" s="19"/>
    </row>
    <row r="13" spans="1:16" ht="18" customHeight="1">
      <c r="A13" s="49"/>
      <c r="B13" s="30" t="s">
        <v>22</v>
      </c>
      <c r="C13" s="12">
        <f aca="true" t="shared" si="1" ref="C13:P13">C7+C9+C11</f>
        <v>22393</v>
      </c>
      <c r="D13" s="12">
        <f>D7+D9+D11</f>
        <v>1743</v>
      </c>
      <c r="E13" s="21">
        <f>E7+E9+E11</f>
        <v>1143</v>
      </c>
      <c r="F13" s="21">
        <f>F7+F9+F11</f>
        <v>110</v>
      </c>
      <c r="G13" s="21">
        <f t="shared" si="1"/>
        <v>849</v>
      </c>
      <c r="H13" s="21">
        <f>H7+H9+H11</f>
        <v>184</v>
      </c>
      <c r="I13" s="21">
        <f t="shared" si="1"/>
        <v>0</v>
      </c>
      <c r="J13" s="21">
        <f t="shared" si="1"/>
        <v>300</v>
      </c>
      <c r="K13" s="21">
        <f t="shared" si="1"/>
        <v>165</v>
      </c>
      <c r="L13" s="21">
        <f t="shared" si="1"/>
        <v>237</v>
      </c>
      <c r="M13" s="21">
        <f t="shared" si="1"/>
        <v>441</v>
      </c>
      <c r="N13" s="12">
        <f t="shared" si="1"/>
        <v>128</v>
      </c>
      <c r="O13" s="12">
        <f t="shared" si="1"/>
        <v>22865</v>
      </c>
      <c r="P13" s="17">
        <f t="shared" si="1"/>
        <v>21659</v>
      </c>
    </row>
    <row r="14" spans="1:16" ht="18" customHeight="1">
      <c r="A14" s="50"/>
      <c r="B14" s="46"/>
      <c r="C14" s="13"/>
      <c r="D14" s="13"/>
      <c r="E14" s="22">
        <v>100</v>
      </c>
      <c r="F14" s="23">
        <f>F13/E13*100</f>
        <v>9.623797025371829</v>
      </c>
      <c r="G14" s="23">
        <f>G13/E13*100</f>
        <v>74.2782152230971</v>
      </c>
      <c r="H14" s="23">
        <f>H13/E13*100</f>
        <v>16.097987751531058</v>
      </c>
      <c r="I14" s="23">
        <f>I13/E13*100</f>
        <v>0</v>
      </c>
      <c r="J14" s="23">
        <f>J13/E13*100</f>
        <v>26.246719160104988</v>
      </c>
      <c r="K14" s="23">
        <f>K13/E13*100</f>
        <v>14.435695538057743</v>
      </c>
      <c r="L14" s="23">
        <f>L13/E13*100</f>
        <v>20.73490813648294</v>
      </c>
      <c r="M14" s="23">
        <f>M13/E13*100</f>
        <v>38.582677165354326</v>
      </c>
      <c r="N14" s="13"/>
      <c r="O14" s="13"/>
      <c r="P14" s="16"/>
    </row>
    <row r="15" spans="1:16" ht="18.75" customHeight="1">
      <c r="A15" s="41" t="s">
        <v>23</v>
      </c>
      <c r="B15" s="42"/>
      <c r="C15" s="18">
        <f>E15+N15+O15-D15</f>
        <v>76</v>
      </c>
      <c r="D15" s="18">
        <v>1998</v>
      </c>
      <c r="E15" s="18">
        <f>SUM(F15:I15)</f>
        <v>1242</v>
      </c>
      <c r="F15" s="18">
        <v>130</v>
      </c>
      <c r="G15" s="18">
        <v>921</v>
      </c>
      <c r="H15" s="18">
        <v>189</v>
      </c>
      <c r="I15" s="18">
        <v>2</v>
      </c>
      <c r="J15" s="18">
        <v>232</v>
      </c>
      <c r="K15" s="18">
        <v>394</v>
      </c>
      <c r="L15" s="18">
        <v>582</v>
      </c>
      <c r="M15" s="18">
        <v>34</v>
      </c>
      <c r="N15" s="18">
        <v>191</v>
      </c>
      <c r="O15" s="18">
        <v>641</v>
      </c>
      <c r="P15" s="19">
        <v>15</v>
      </c>
    </row>
    <row r="16" spans="1:16" ht="18.75" customHeight="1">
      <c r="A16" s="43"/>
      <c r="B16" s="44"/>
      <c r="C16" s="13"/>
      <c r="D16" s="13"/>
      <c r="E16" s="15">
        <v>100</v>
      </c>
      <c r="F16" s="15">
        <f>F15/E15*100</f>
        <v>10.466988727858293</v>
      </c>
      <c r="G16" s="15">
        <f>G15/E15*100</f>
        <v>74.15458937198068</v>
      </c>
      <c r="H16" s="15">
        <f>H15/E15*100</f>
        <v>15.217391304347828</v>
      </c>
      <c r="I16" s="15">
        <f>I15/E15*100</f>
        <v>0.1610305958132045</v>
      </c>
      <c r="J16" s="15">
        <f>J15/E15*100</f>
        <v>18.679549114331724</v>
      </c>
      <c r="K16" s="15">
        <f>K15/E15*100</f>
        <v>31.72302737520129</v>
      </c>
      <c r="L16" s="15">
        <f>L15/E15*100</f>
        <v>46.85990338164252</v>
      </c>
      <c r="M16" s="15">
        <f>M15/E15*100</f>
        <v>2.737520128824477</v>
      </c>
      <c r="N16" s="13"/>
      <c r="O16" s="13"/>
      <c r="P16" s="16"/>
    </row>
    <row r="17" spans="1:16" ht="18" customHeight="1">
      <c r="A17" s="5" t="s">
        <v>24</v>
      </c>
      <c r="B17" s="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8" customHeight="1">
      <c r="A18" s="4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140625" defaultRowHeight="15"/>
  <cols>
    <col min="1" max="1" width="5.00390625" style="1" customWidth="1"/>
    <col min="2" max="2" width="10.28125" style="1" bestFit="1" customWidth="1"/>
    <col min="3" max="4" width="10.140625" style="1" customWidth="1"/>
    <col min="5" max="6" width="8.57421875" style="1" customWidth="1"/>
    <col min="7" max="9" width="7.57421875" style="1" bestFit="1" customWidth="1"/>
    <col min="10" max="11" width="10.28125" style="1" bestFit="1" customWidth="1"/>
    <col min="12" max="12" width="8.421875" style="1" bestFit="1" customWidth="1"/>
    <col min="13" max="13" width="7.57421875" style="1" bestFit="1" customWidth="1"/>
    <col min="14" max="14" width="8.421875" style="1" bestFit="1" customWidth="1"/>
    <col min="15" max="16" width="9.57421875" style="1" customWidth="1"/>
    <col min="17" max="16384" width="9.00390625" style="1" customWidth="1"/>
  </cols>
  <sheetData>
    <row r="1" spans="1:16" ht="30.7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 t="s">
        <v>4</v>
      </c>
    </row>
    <row r="3" spans="1:16" ht="24.75" customHeight="1">
      <c r="A3" s="28" t="s">
        <v>7</v>
      </c>
      <c r="B3" s="29"/>
      <c r="C3" s="32" t="s">
        <v>3</v>
      </c>
      <c r="D3" s="32" t="s">
        <v>8</v>
      </c>
      <c r="E3" s="28" t="s">
        <v>6</v>
      </c>
      <c r="F3" s="34"/>
      <c r="G3" s="34"/>
      <c r="H3" s="34"/>
      <c r="I3" s="35"/>
      <c r="J3" s="36" t="s">
        <v>9</v>
      </c>
      <c r="K3" s="37"/>
      <c r="L3" s="37"/>
      <c r="M3" s="37"/>
      <c r="N3" s="38" t="s">
        <v>10</v>
      </c>
      <c r="O3" s="28" t="s">
        <v>5</v>
      </c>
      <c r="P3" s="40"/>
    </row>
    <row r="4" spans="1:16" ht="24">
      <c r="A4" s="30"/>
      <c r="B4" s="31"/>
      <c r="C4" s="33"/>
      <c r="D4" s="33"/>
      <c r="E4" s="10"/>
      <c r="F4" s="6" t="s">
        <v>11</v>
      </c>
      <c r="G4" s="9" t="s">
        <v>12</v>
      </c>
      <c r="H4" s="6" t="s">
        <v>13</v>
      </c>
      <c r="I4" s="9" t="s">
        <v>2</v>
      </c>
      <c r="J4" s="6" t="s">
        <v>1</v>
      </c>
      <c r="K4" s="3" t="s">
        <v>14</v>
      </c>
      <c r="L4" s="7" t="s">
        <v>15</v>
      </c>
      <c r="M4" s="2" t="s">
        <v>0</v>
      </c>
      <c r="N4" s="39"/>
      <c r="O4" s="11"/>
      <c r="P4" s="6" t="s">
        <v>16</v>
      </c>
    </row>
    <row r="5" spans="1:16" ht="18" customHeight="1">
      <c r="A5" s="28" t="s">
        <v>17</v>
      </c>
      <c r="B5" s="45"/>
      <c r="C5" s="12">
        <f aca="true" t="shared" si="0" ref="C5:P5">C13+C15</f>
        <v>163</v>
      </c>
      <c r="D5" s="12">
        <f t="shared" si="0"/>
        <v>912</v>
      </c>
      <c r="E5" s="12">
        <f t="shared" si="0"/>
        <v>859</v>
      </c>
      <c r="F5" s="12">
        <f t="shared" si="0"/>
        <v>109</v>
      </c>
      <c r="G5" s="12">
        <f t="shared" si="0"/>
        <v>628</v>
      </c>
      <c r="H5" s="12">
        <f t="shared" si="0"/>
        <v>122</v>
      </c>
      <c r="I5" s="12">
        <f t="shared" si="0"/>
        <v>0</v>
      </c>
      <c r="J5" s="12">
        <f t="shared" si="0"/>
        <v>356</v>
      </c>
      <c r="K5" s="12">
        <f t="shared" si="0"/>
        <v>329</v>
      </c>
      <c r="L5" s="12">
        <f t="shared" si="0"/>
        <v>127</v>
      </c>
      <c r="M5" s="12">
        <f t="shared" si="0"/>
        <v>47</v>
      </c>
      <c r="N5" s="12">
        <f t="shared" si="0"/>
        <v>74</v>
      </c>
      <c r="O5" s="12">
        <f t="shared" si="0"/>
        <v>142</v>
      </c>
      <c r="P5" s="12">
        <f t="shared" si="0"/>
        <v>78</v>
      </c>
    </row>
    <row r="6" spans="1:16" ht="18" customHeight="1">
      <c r="A6" s="46"/>
      <c r="B6" s="47"/>
      <c r="C6" s="13"/>
      <c r="D6" s="13"/>
      <c r="E6" s="14">
        <v>100</v>
      </c>
      <c r="F6" s="15">
        <f>F5/E5*100</f>
        <v>12.689173457508732</v>
      </c>
      <c r="G6" s="15">
        <f>G5/E5*100</f>
        <v>73.10826542491269</v>
      </c>
      <c r="H6" s="15">
        <f>H5/E5*100</f>
        <v>14.202561117578579</v>
      </c>
      <c r="I6" s="15">
        <f>I5/E5*100</f>
        <v>0</v>
      </c>
      <c r="J6" s="15">
        <f>J5/E5*100</f>
        <v>41.443538998835855</v>
      </c>
      <c r="K6" s="15">
        <f>K5/E5*100</f>
        <v>38.30034924330617</v>
      </c>
      <c r="L6" s="15">
        <f>L5/E5*100</f>
        <v>14.78463329452852</v>
      </c>
      <c r="M6" s="15">
        <f>M5/E5*100</f>
        <v>5.471478463329453</v>
      </c>
      <c r="N6" s="13"/>
      <c r="O6" s="13"/>
      <c r="P6" s="16"/>
    </row>
    <row r="7" spans="1:16" ht="18" customHeight="1">
      <c r="A7" s="48" t="s">
        <v>18</v>
      </c>
      <c r="B7" s="28" t="s">
        <v>19</v>
      </c>
      <c r="C7" s="12">
        <f>E7+N7+O7-D7</f>
        <v>96</v>
      </c>
      <c r="D7" s="12">
        <v>257</v>
      </c>
      <c r="E7" s="12">
        <f>F7+G7+H7+I7</f>
        <v>285</v>
      </c>
      <c r="F7" s="12">
        <v>35</v>
      </c>
      <c r="G7" s="12">
        <v>151</v>
      </c>
      <c r="H7" s="12">
        <v>99</v>
      </c>
      <c r="I7" s="12">
        <v>0</v>
      </c>
      <c r="J7" s="12">
        <v>200</v>
      </c>
      <c r="K7" s="12">
        <v>20</v>
      </c>
      <c r="L7" s="12">
        <v>22</v>
      </c>
      <c r="M7" s="12">
        <v>43</v>
      </c>
      <c r="N7" s="12">
        <v>12</v>
      </c>
      <c r="O7" s="12">
        <v>56</v>
      </c>
      <c r="P7" s="17">
        <v>23</v>
      </c>
    </row>
    <row r="8" spans="1:16" ht="18" customHeight="1">
      <c r="A8" s="49"/>
      <c r="B8" s="30"/>
      <c r="C8" s="18"/>
      <c r="D8" s="18"/>
      <c r="E8" s="14">
        <v>100</v>
      </c>
      <c r="F8" s="15">
        <f>F7/E7*100</f>
        <v>12.280701754385964</v>
      </c>
      <c r="G8" s="15">
        <f>G7/E7*100</f>
        <v>52.98245614035088</v>
      </c>
      <c r="H8" s="15">
        <f>H7/E7*100</f>
        <v>34.73684210526316</v>
      </c>
      <c r="I8" s="15">
        <f>I7/E7*100</f>
        <v>0</v>
      </c>
      <c r="J8" s="15">
        <f>J7/E7*100</f>
        <v>70.17543859649122</v>
      </c>
      <c r="K8" s="15">
        <f>K7/E7*100</f>
        <v>7.017543859649122</v>
      </c>
      <c r="L8" s="15">
        <f>L7/E7*100</f>
        <v>7.719298245614035</v>
      </c>
      <c r="M8" s="15">
        <f>M7/E7*100</f>
        <v>15.087719298245613</v>
      </c>
      <c r="N8" s="18"/>
      <c r="O8" s="18"/>
      <c r="P8" s="19"/>
    </row>
    <row r="9" spans="1:16" ht="18" customHeight="1">
      <c r="A9" s="49"/>
      <c r="B9" s="28" t="s">
        <v>20</v>
      </c>
      <c r="C9" s="12">
        <f>E9+N9+O9-D9</f>
        <v>63</v>
      </c>
      <c r="D9" s="12">
        <v>28</v>
      </c>
      <c r="E9" s="12">
        <f>SUM(F9:I9)</f>
        <v>16</v>
      </c>
      <c r="F9" s="12">
        <v>2</v>
      </c>
      <c r="G9" s="12">
        <v>12</v>
      </c>
      <c r="H9" s="12">
        <v>2</v>
      </c>
      <c r="I9" s="12">
        <v>0</v>
      </c>
      <c r="J9" s="12">
        <v>2</v>
      </c>
      <c r="K9" s="12">
        <v>6</v>
      </c>
      <c r="L9" s="12">
        <v>4</v>
      </c>
      <c r="M9" s="12">
        <v>4</v>
      </c>
      <c r="N9" s="12">
        <v>5</v>
      </c>
      <c r="O9" s="12">
        <v>70</v>
      </c>
      <c r="P9" s="17">
        <v>55</v>
      </c>
    </row>
    <row r="10" spans="1:16" ht="18" customHeight="1">
      <c r="A10" s="49"/>
      <c r="B10" s="46"/>
      <c r="C10" s="13"/>
      <c r="D10" s="13"/>
      <c r="E10" s="14">
        <v>100</v>
      </c>
      <c r="F10" s="15">
        <f>F9/E9*100</f>
        <v>12.5</v>
      </c>
      <c r="G10" s="15">
        <f>G9/E9*100</f>
        <v>75</v>
      </c>
      <c r="H10" s="15">
        <f>H9/E9*100</f>
        <v>12.5</v>
      </c>
      <c r="I10" s="15">
        <f>I9/E9*100</f>
        <v>0</v>
      </c>
      <c r="J10" s="15">
        <f>J9/E9*100</f>
        <v>12.5</v>
      </c>
      <c r="K10" s="15">
        <f>K9/E9*100</f>
        <v>37.5</v>
      </c>
      <c r="L10" s="15">
        <f>L9/E9*100</f>
        <v>25</v>
      </c>
      <c r="M10" s="15">
        <f>M9/E9*100</f>
        <v>25</v>
      </c>
      <c r="N10" s="13"/>
      <c r="O10" s="13"/>
      <c r="P10" s="16"/>
    </row>
    <row r="11" spans="1:16" ht="18" customHeight="1">
      <c r="A11" s="49"/>
      <c r="B11" s="28" t="s">
        <v>21</v>
      </c>
      <c r="C11" s="12">
        <f>E11+N11+O11-D11</f>
        <v>0</v>
      </c>
      <c r="D11" s="12">
        <v>0</v>
      </c>
      <c r="E11" s="18">
        <f>F11+G11+H11+I11</f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2">
        <v>0</v>
      </c>
      <c r="O11" s="12">
        <v>0</v>
      </c>
      <c r="P11" s="19">
        <v>0</v>
      </c>
    </row>
    <row r="12" spans="1:16" ht="18" customHeight="1">
      <c r="A12" s="49"/>
      <c r="B12" s="46"/>
      <c r="C12" s="18"/>
      <c r="D12" s="18"/>
      <c r="E12" s="15" t="s">
        <v>27</v>
      </c>
      <c r="F12" s="15" t="s">
        <v>27</v>
      </c>
      <c r="G12" s="15" t="s">
        <v>27</v>
      </c>
      <c r="H12" s="15" t="s">
        <v>27</v>
      </c>
      <c r="I12" s="15" t="s">
        <v>27</v>
      </c>
      <c r="J12" s="15" t="s">
        <v>27</v>
      </c>
      <c r="K12" s="15" t="s">
        <v>27</v>
      </c>
      <c r="L12" s="15" t="s">
        <v>27</v>
      </c>
      <c r="M12" s="15" t="s">
        <v>27</v>
      </c>
      <c r="N12" s="18"/>
      <c r="O12" s="18"/>
      <c r="P12" s="19"/>
    </row>
    <row r="13" spans="1:16" ht="18" customHeight="1">
      <c r="A13" s="49"/>
      <c r="B13" s="30" t="s">
        <v>22</v>
      </c>
      <c r="C13" s="12">
        <f aca="true" t="shared" si="1" ref="C13:H13">C7+C9+C11</f>
        <v>159</v>
      </c>
      <c r="D13" s="12">
        <f t="shared" si="1"/>
        <v>285</v>
      </c>
      <c r="E13" s="21">
        <f t="shared" si="1"/>
        <v>301</v>
      </c>
      <c r="F13" s="21">
        <f t="shared" si="1"/>
        <v>37</v>
      </c>
      <c r="G13" s="21">
        <f t="shared" si="1"/>
        <v>163</v>
      </c>
      <c r="H13" s="21">
        <f t="shared" si="1"/>
        <v>101</v>
      </c>
      <c r="I13" s="21">
        <f aca="true" t="shared" si="2" ref="I13:P13">I7+I9+I11</f>
        <v>0</v>
      </c>
      <c r="J13" s="21">
        <f t="shared" si="2"/>
        <v>202</v>
      </c>
      <c r="K13" s="21">
        <f t="shared" si="2"/>
        <v>26</v>
      </c>
      <c r="L13" s="21">
        <f t="shared" si="2"/>
        <v>26</v>
      </c>
      <c r="M13" s="21">
        <f t="shared" si="2"/>
        <v>47</v>
      </c>
      <c r="N13" s="12">
        <f t="shared" si="2"/>
        <v>17</v>
      </c>
      <c r="O13" s="12">
        <f t="shared" si="2"/>
        <v>126</v>
      </c>
      <c r="P13" s="17">
        <f t="shared" si="2"/>
        <v>78</v>
      </c>
    </row>
    <row r="14" spans="1:16" ht="18" customHeight="1">
      <c r="A14" s="50"/>
      <c r="B14" s="46"/>
      <c r="C14" s="13"/>
      <c r="D14" s="13"/>
      <c r="E14" s="22">
        <v>100</v>
      </c>
      <c r="F14" s="23">
        <f>F13/E13*100</f>
        <v>12.29235880398671</v>
      </c>
      <c r="G14" s="23">
        <f>G13/E13*100</f>
        <v>54.15282392026578</v>
      </c>
      <c r="H14" s="23">
        <f>H13/E13*100</f>
        <v>33.5548172757475</v>
      </c>
      <c r="I14" s="23">
        <f>I13/E13*100</f>
        <v>0</v>
      </c>
      <c r="J14" s="23">
        <f>J13/E13*100</f>
        <v>67.109634551495</v>
      </c>
      <c r="K14" s="23">
        <f>K13/E13*100</f>
        <v>8.637873754152823</v>
      </c>
      <c r="L14" s="23">
        <f>L13/E13*100</f>
        <v>8.637873754152823</v>
      </c>
      <c r="M14" s="23">
        <f>M13/E13*100</f>
        <v>15.614617940199334</v>
      </c>
      <c r="N14" s="13"/>
      <c r="O14" s="13"/>
      <c r="P14" s="16"/>
    </row>
    <row r="15" spans="1:16" ht="18.75" customHeight="1">
      <c r="A15" s="41" t="s">
        <v>23</v>
      </c>
      <c r="B15" s="42"/>
      <c r="C15" s="18">
        <f>E15+N15+O15-D15</f>
        <v>4</v>
      </c>
      <c r="D15" s="18">
        <v>627</v>
      </c>
      <c r="E15" s="18">
        <f>SUM(F15:I15)</f>
        <v>558</v>
      </c>
      <c r="F15" s="18">
        <v>72</v>
      </c>
      <c r="G15" s="18">
        <v>465</v>
      </c>
      <c r="H15" s="18">
        <v>21</v>
      </c>
      <c r="I15" s="18">
        <v>0</v>
      </c>
      <c r="J15" s="18">
        <v>154</v>
      </c>
      <c r="K15" s="18">
        <v>303</v>
      </c>
      <c r="L15" s="18">
        <v>101</v>
      </c>
      <c r="M15" s="18">
        <v>0</v>
      </c>
      <c r="N15" s="18">
        <v>57</v>
      </c>
      <c r="O15" s="18">
        <v>16</v>
      </c>
      <c r="P15" s="19">
        <v>0</v>
      </c>
    </row>
    <row r="16" spans="1:16" ht="18.75" customHeight="1">
      <c r="A16" s="43"/>
      <c r="B16" s="44"/>
      <c r="C16" s="13"/>
      <c r="D16" s="13"/>
      <c r="E16" s="15">
        <v>100</v>
      </c>
      <c r="F16" s="15">
        <f>F15/E15*100</f>
        <v>12.903225806451612</v>
      </c>
      <c r="G16" s="15">
        <f>G15/E15*100</f>
        <v>83.33333333333334</v>
      </c>
      <c r="H16" s="15">
        <f>H15/E15*100</f>
        <v>3.763440860215054</v>
      </c>
      <c r="I16" s="15">
        <f>I15/E15*100</f>
        <v>0</v>
      </c>
      <c r="J16" s="15">
        <f>J15/E15*100</f>
        <v>27.598566308243726</v>
      </c>
      <c r="K16" s="15">
        <f>K15/E15*100</f>
        <v>54.3010752688172</v>
      </c>
      <c r="L16" s="15">
        <f>L15/E15*100</f>
        <v>18.100358422939067</v>
      </c>
      <c r="M16" s="15">
        <f>M15/E15*100</f>
        <v>0</v>
      </c>
      <c r="N16" s="13"/>
      <c r="O16" s="13"/>
      <c r="P16" s="16"/>
    </row>
    <row r="17" spans="1:16" ht="18" customHeight="1">
      <c r="A17" s="5" t="s">
        <v>24</v>
      </c>
      <c r="B17" s="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8" customHeight="1">
      <c r="A18" s="4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140625" defaultRowHeight="15"/>
  <cols>
    <col min="1" max="1" width="5.00390625" style="1" customWidth="1"/>
    <col min="2" max="2" width="10.28125" style="1" bestFit="1" customWidth="1"/>
    <col min="3" max="4" width="10.140625" style="1" customWidth="1"/>
    <col min="5" max="6" width="8.57421875" style="1" customWidth="1"/>
    <col min="7" max="9" width="7.57421875" style="1" bestFit="1" customWidth="1"/>
    <col min="10" max="11" width="10.28125" style="1" bestFit="1" customWidth="1"/>
    <col min="12" max="12" width="8.421875" style="1" bestFit="1" customWidth="1"/>
    <col min="13" max="13" width="7.57421875" style="1" bestFit="1" customWidth="1"/>
    <col min="14" max="14" width="8.421875" style="1" bestFit="1" customWidth="1"/>
    <col min="15" max="16" width="9.57421875" style="1" customWidth="1"/>
    <col min="17" max="16384" width="9.00390625" style="1" customWidth="1"/>
  </cols>
  <sheetData>
    <row r="1" spans="1:16" ht="30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 t="s">
        <v>4</v>
      </c>
    </row>
    <row r="3" spans="1:16" ht="24.75" customHeight="1">
      <c r="A3" s="28" t="s">
        <v>7</v>
      </c>
      <c r="B3" s="29"/>
      <c r="C3" s="32" t="s">
        <v>3</v>
      </c>
      <c r="D3" s="32" t="s">
        <v>8</v>
      </c>
      <c r="E3" s="28" t="s">
        <v>6</v>
      </c>
      <c r="F3" s="34"/>
      <c r="G3" s="34"/>
      <c r="H3" s="34"/>
      <c r="I3" s="35"/>
      <c r="J3" s="36" t="s">
        <v>9</v>
      </c>
      <c r="K3" s="37"/>
      <c r="L3" s="37"/>
      <c r="M3" s="37"/>
      <c r="N3" s="38" t="s">
        <v>10</v>
      </c>
      <c r="O3" s="28" t="s">
        <v>5</v>
      </c>
      <c r="P3" s="40"/>
    </row>
    <row r="4" spans="1:16" ht="24">
      <c r="A4" s="30"/>
      <c r="B4" s="31"/>
      <c r="C4" s="33"/>
      <c r="D4" s="33"/>
      <c r="E4" s="10"/>
      <c r="F4" s="6" t="s">
        <v>11</v>
      </c>
      <c r="G4" s="9" t="s">
        <v>12</v>
      </c>
      <c r="H4" s="6" t="s">
        <v>13</v>
      </c>
      <c r="I4" s="9" t="s">
        <v>2</v>
      </c>
      <c r="J4" s="6" t="s">
        <v>1</v>
      </c>
      <c r="K4" s="3" t="s">
        <v>14</v>
      </c>
      <c r="L4" s="7" t="s">
        <v>15</v>
      </c>
      <c r="M4" s="2" t="s">
        <v>0</v>
      </c>
      <c r="N4" s="39"/>
      <c r="O4" s="11"/>
      <c r="P4" s="6" t="s">
        <v>16</v>
      </c>
    </row>
    <row r="5" spans="1:16" ht="18" customHeight="1">
      <c r="A5" s="28" t="s">
        <v>17</v>
      </c>
      <c r="B5" s="45"/>
      <c r="C5" s="12">
        <f>C13+C15</f>
        <v>1947</v>
      </c>
      <c r="D5" s="12">
        <f>D13+D15</f>
        <v>3160</v>
      </c>
      <c r="E5" s="12">
        <f>E13+E15</f>
        <v>2657</v>
      </c>
      <c r="F5" s="12">
        <f aca="true" t="shared" si="0" ref="F5:P5">F13+F15</f>
        <v>349</v>
      </c>
      <c r="G5" s="12">
        <f t="shared" si="0"/>
        <v>1827</v>
      </c>
      <c r="H5" s="12">
        <f t="shared" si="0"/>
        <v>475</v>
      </c>
      <c r="I5" s="12">
        <f t="shared" si="0"/>
        <v>6</v>
      </c>
      <c r="J5" s="12">
        <f t="shared" si="0"/>
        <v>1587</v>
      </c>
      <c r="K5" s="12">
        <f t="shared" si="0"/>
        <v>600</v>
      </c>
      <c r="L5" s="12">
        <f t="shared" si="0"/>
        <v>359</v>
      </c>
      <c r="M5" s="12">
        <f t="shared" si="0"/>
        <v>111</v>
      </c>
      <c r="N5" s="12">
        <f t="shared" si="0"/>
        <v>365</v>
      </c>
      <c r="O5" s="12">
        <f t="shared" si="0"/>
        <v>2085</v>
      </c>
      <c r="P5" s="12">
        <f t="shared" si="0"/>
        <v>1478</v>
      </c>
    </row>
    <row r="6" spans="1:16" ht="18" customHeight="1">
      <c r="A6" s="46"/>
      <c r="B6" s="47"/>
      <c r="C6" s="13"/>
      <c r="D6" s="13"/>
      <c r="E6" s="14">
        <v>100</v>
      </c>
      <c r="F6" s="15">
        <f>F5/E5*100</f>
        <v>13.135114791117802</v>
      </c>
      <c r="G6" s="15">
        <f>G5/E5*100</f>
        <v>68.7617613850207</v>
      </c>
      <c r="H6" s="15">
        <f>H5/E5*100</f>
        <v>17.877305231464057</v>
      </c>
      <c r="I6" s="15">
        <f>I5/E5*100</f>
        <v>0.22581859239744073</v>
      </c>
      <c r="J6" s="15">
        <f>J5/E5*100</f>
        <v>59.729017689123076</v>
      </c>
      <c r="K6" s="15">
        <f>K5/E5*100</f>
        <v>22.581859239744073</v>
      </c>
      <c r="L6" s="15">
        <f>L5/E5*100</f>
        <v>13.511479111780202</v>
      </c>
      <c r="M6" s="15">
        <f>M5/E5*100</f>
        <v>4.177643959352653</v>
      </c>
      <c r="N6" s="13"/>
      <c r="O6" s="13"/>
      <c r="P6" s="16"/>
    </row>
    <row r="7" spans="1:16" ht="18" customHeight="1">
      <c r="A7" s="48" t="s">
        <v>18</v>
      </c>
      <c r="B7" s="28" t="s">
        <v>19</v>
      </c>
      <c r="C7" s="12">
        <f>E7+N7+O7-D7</f>
        <v>1696</v>
      </c>
      <c r="D7" s="12">
        <v>1426</v>
      </c>
      <c r="E7" s="12">
        <f>F7+G7+H7+I7</f>
        <v>1239</v>
      </c>
      <c r="F7" s="12">
        <v>169</v>
      </c>
      <c r="G7" s="12">
        <v>837</v>
      </c>
      <c r="H7" s="12">
        <v>233</v>
      </c>
      <c r="I7" s="12">
        <v>0</v>
      </c>
      <c r="J7" s="12">
        <v>827</v>
      </c>
      <c r="K7" s="12">
        <v>196</v>
      </c>
      <c r="L7" s="12">
        <v>140</v>
      </c>
      <c r="M7" s="12">
        <v>76</v>
      </c>
      <c r="N7" s="12">
        <v>125</v>
      </c>
      <c r="O7" s="12">
        <v>1758</v>
      </c>
      <c r="P7" s="17">
        <v>1388</v>
      </c>
    </row>
    <row r="8" spans="1:16" ht="18" customHeight="1">
      <c r="A8" s="49"/>
      <c r="B8" s="30"/>
      <c r="C8" s="18"/>
      <c r="D8" s="18"/>
      <c r="E8" s="14">
        <v>100</v>
      </c>
      <c r="F8" s="15">
        <f>F7/E7*100</f>
        <v>13.640032284100082</v>
      </c>
      <c r="G8" s="15">
        <f>G7/E7*100</f>
        <v>67.55447941888619</v>
      </c>
      <c r="H8" s="15">
        <f>H7/E7*100</f>
        <v>18.80548829701372</v>
      </c>
      <c r="I8" s="15">
        <f>I7/E7*100</f>
        <v>0</v>
      </c>
      <c r="J8" s="15">
        <f>J7/E7*100</f>
        <v>66.74737691686843</v>
      </c>
      <c r="K8" s="15">
        <f>K7/E7*100</f>
        <v>15.819209039548024</v>
      </c>
      <c r="L8" s="15">
        <f>L7/E7*100</f>
        <v>11.299435028248588</v>
      </c>
      <c r="M8" s="15">
        <f>M7/E7*100</f>
        <v>6.133979015334948</v>
      </c>
      <c r="N8" s="18"/>
      <c r="O8" s="18"/>
      <c r="P8" s="19"/>
    </row>
    <row r="9" spans="1:16" ht="18" customHeight="1">
      <c r="A9" s="49"/>
      <c r="B9" s="28" t="s">
        <v>20</v>
      </c>
      <c r="C9" s="12">
        <f>E9+N9+O9-D9</f>
        <v>194</v>
      </c>
      <c r="D9" s="12">
        <v>223</v>
      </c>
      <c r="E9" s="12">
        <f>SUM(F9:I9)</f>
        <v>187</v>
      </c>
      <c r="F9" s="12">
        <v>22</v>
      </c>
      <c r="G9" s="12">
        <v>123</v>
      </c>
      <c r="H9" s="12">
        <v>42</v>
      </c>
      <c r="I9" s="12">
        <v>0</v>
      </c>
      <c r="J9" s="12">
        <v>43</v>
      </c>
      <c r="K9" s="12">
        <v>63</v>
      </c>
      <c r="L9" s="12">
        <v>49</v>
      </c>
      <c r="M9" s="12">
        <v>32</v>
      </c>
      <c r="N9" s="12">
        <v>45</v>
      </c>
      <c r="O9" s="12">
        <v>185</v>
      </c>
      <c r="P9" s="17">
        <v>83</v>
      </c>
    </row>
    <row r="10" spans="1:16" ht="18" customHeight="1">
      <c r="A10" s="49"/>
      <c r="B10" s="46"/>
      <c r="C10" s="13"/>
      <c r="D10" s="13"/>
      <c r="E10" s="14">
        <v>100</v>
      </c>
      <c r="F10" s="15">
        <f>F9/E9*100</f>
        <v>11.76470588235294</v>
      </c>
      <c r="G10" s="15">
        <f>G9/E9*100</f>
        <v>65.77540106951871</v>
      </c>
      <c r="H10" s="15">
        <f>H9/E9*100</f>
        <v>22.459893048128343</v>
      </c>
      <c r="I10" s="15">
        <f>I9/E9*100</f>
        <v>0</v>
      </c>
      <c r="J10" s="15">
        <f>J9/E9*100</f>
        <v>22.994652406417114</v>
      </c>
      <c r="K10" s="15">
        <f>K9/E9*100</f>
        <v>33.68983957219251</v>
      </c>
      <c r="L10" s="15">
        <f>L9/E9*100</f>
        <v>26.203208556149733</v>
      </c>
      <c r="M10" s="15">
        <f>M9/E9*100</f>
        <v>17.11229946524064</v>
      </c>
      <c r="N10" s="13"/>
      <c r="O10" s="13"/>
      <c r="P10" s="16"/>
    </row>
    <row r="11" spans="1:16" ht="18" customHeight="1">
      <c r="A11" s="49"/>
      <c r="B11" s="28" t="s">
        <v>21</v>
      </c>
      <c r="C11" s="12">
        <f>E11+N11+O11-D11</f>
        <v>0</v>
      </c>
      <c r="D11" s="12">
        <v>0</v>
      </c>
      <c r="E11" s="18">
        <f>F11+G11+H11+I11</f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2">
        <v>0</v>
      </c>
      <c r="O11" s="12">
        <v>0</v>
      </c>
      <c r="P11" s="19">
        <v>0</v>
      </c>
    </row>
    <row r="12" spans="1:16" ht="18" customHeight="1">
      <c r="A12" s="49"/>
      <c r="B12" s="46"/>
      <c r="C12" s="18"/>
      <c r="D12" s="18"/>
      <c r="E12" s="15" t="s">
        <v>27</v>
      </c>
      <c r="F12" s="15" t="s">
        <v>27</v>
      </c>
      <c r="G12" s="15" t="s">
        <v>27</v>
      </c>
      <c r="H12" s="15" t="s">
        <v>27</v>
      </c>
      <c r="I12" s="15" t="s">
        <v>27</v>
      </c>
      <c r="J12" s="15" t="s">
        <v>27</v>
      </c>
      <c r="K12" s="15" t="s">
        <v>27</v>
      </c>
      <c r="L12" s="15" t="s">
        <v>27</v>
      </c>
      <c r="M12" s="15" t="s">
        <v>27</v>
      </c>
      <c r="N12" s="18"/>
      <c r="O12" s="18"/>
      <c r="P12" s="19"/>
    </row>
    <row r="13" spans="1:16" ht="18" customHeight="1">
      <c r="A13" s="49"/>
      <c r="B13" s="30" t="s">
        <v>22</v>
      </c>
      <c r="C13" s="12">
        <f aca="true" t="shared" si="1" ref="C13:P13">C7+C9+C11</f>
        <v>1890</v>
      </c>
      <c r="D13" s="12">
        <f>D7+D9+D11</f>
        <v>1649</v>
      </c>
      <c r="E13" s="21">
        <f>E7+E9+E11</f>
        <v>1426</v>
      </c>
      <c r="F13" s="21">
        <f>F7+F9+F11</f>
        <v>191</v>
      </c>
      <c r="G13" s="21">
        <f t="shared" si="1"/>
        <v>960</v>
      </c>
      <c r="H13" s="21">
        <f>H7+H9+H11</f>
        <v>275</v>
      </c>
      <c r="I13" s="21">
        <f t="shared" si="1"/>
        <v>0</v>
      </c>
      <c r="J13" s="21">
        <f t="shared" si="1"/>
        <v>870</v>
      </c>
      <c r="K13" s="21">
        <f t="shared" si="1"/>
        <v>259</v>
      </c>
      <c r="L13" s="21">
        <f t="shared" si="1"/>
        <v>189</v>
      </c>
      <c r="M13" s="21">
        <f t="shared" si="1"/>
        <v>108</v>
      </c>
      <c r="N13" s="12">
        <f t="shared" si="1"/>
        <v>170</v>
      </c>
      <c r="O13" s="12">
        <f t="shared" si="1"/>
        <v>1943</v>
      </c>
      <c r="P13" s="17">
        <f t="shared" si="1"/>
        <v>1471</v>
      </c>
    </row>
    <row r="14" spans="1:16" ht="18" customHeight="1">
      <c r="A14" s="50"/>
      <c r="B14" s="46"/>
      <c r="C14" s="13"/>
      <c r="D14" s="13"/>
      <c r="E14" s="22">
        <v>100</v>
      </c>
      <c r="F14" s="23">
        <f>F13/E13*100</f>
        <v>13.394109396914446</v>
      </c>
      <c r="G14" s="23">
        <f>G13/E13*100</f>
        <v>67.3211781206171</v>
      </c>
      <c r="H14" s="23">
        <f>H13/E13*100</f>
        <v>19.284712482468443</v>
      </c>
      <c r="I14" s="23">
        <f>I13/E13*100</f>
        <v>0</v>
      </c>
      <c r="J14" s="23">
        <f>J13/E13*100</f>
        <v>61.00981767180925</v>
      </c>
      <c r="K14" s="23">
        <f>K13/E13*100</f>
        <v>18.162692847124827</v>
      </c>
      <c r="L14" s="23">
        <f>L13/E13*100</f>
        <v>13.253856942496494</v>
      </c>
      <c r="M14" s="23">
        <f>M13/E13*100</f>
        <v>7.5736325385694245</v>
      </c>
      <c r="N14" s="13"/>
      <c r="O14" s="13"/>
      <c r="P14" s="16"/>
    </row>
    <row r="15" spans="1:16" ht="18.75" customHeight="1">
      <c r="A15" s="41" t="s">
        <v>23</v>
      </c>
      <c r="B15" s="42"/>
      <c r="C15" s="18">
        <f>E15+N15+O15-D15</f>
        <v>57</v>
      </c>
      <c r="D15" s="18">
        <v>1511</v>
      </c>
      <c r="E15" s="18">
        <f>SUM(F15:I15)</f>
        <v>1231</v>
      </c>
      <c r="F15" s="18">
        <v>158</v>
      </c>
      <c r="G15" s="18">
        <v>867</v>
      </c>
      <c r="H15" s="18">
        <v>200</v>
      </c>
      <c r="I15" s="18">
        <v>6</v>
      </c>
      <c r="J15" s="18">
        <v>717</v>
      </c>
      <c r="K15" s="18">
        <v>341</v>
      </c>
      <c r="L15" s="18">
        <v>170</v>
      </c>
      <c r="M15" s="18">
        <v>3</v>
      </c>
      <c r="N15" s="18">
        <v>195</v>
      </c>
      <c r="O15" s="18">
        <v>142</v>
      </c>
      <c r="P15" s="19">
        <v>7</v>
      </c>
    </row>
    <row r="16" spans="1:16" ht="18.75" customHeight="1">
      <c r="A16" s="43"/>
      <c r="B16" s="44"/>
      <c r="C16" s="13"/>
      <c r="D16" s="13"/>
      <c r="E16" s="15">
        <v>100</v>
      </c>
      <c r="F16" s="15">
        <f>F15/E15*100</f>
        <v>12.835093419983753</v>
      </c>
      <c r="G16" s="15">
        <f>G15/E15*100</f>
        <v>70.43054427294882</v>
      </c>
      <c r="H16" s="15">
        <f>H15/E15*100</f>
        <v>16.246953696181965</v>
      </c>
      <c r="I16" s="15">
        <f>I15/E15*100</f>
        <v>0.487408610885459</v>
      </c>
      <c r="J16" s="15">
        <f>J15/E15*100</f>
        <v>58.245329000812355</v>
      </c>
      <c r="K16" s="15">
        <f>K15/E15*100</f>
        <v>27.701056051990253</v>
      </c>
      <c r="L16" s="15">
        <f>L15/E15*100</f>
        <v>13.809910641754671</v>
      </c>
      <c r="M16" s="15">
        <f>M15/E15*100</f>
        <v>0.2437043054427295</v>
      </c>
      <c r="N16" s="13"/>
      <c r="O16" s="13"/>
      <c r="P16" s="16"/>
    </row>
    <row r="17" spans="1:16" ht="18" customHeight="1">
      <c r="A17" s="5" t="s">
        <v>24</v>
      </c>
      <c r="B17" s="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8" customHeight="1">
      <c r="A18" s="4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140625" defaultRowHeight="15"/>
  <cols>
    <col min="1" max="1" width="5.00390625" style="1" customWidth="1"/>
    <col min="2" max="2" width="10.28125" style="1" bestFit="1" customWidth="1"/>
    <col min="3" max="4" width="10.140625" style="1" customWidth="1"/>
    <col min="5" max="6" width="8.57421875" style="1" customWidth="1"/>
    <col min="7" max="9" width="7.57421875" style="1" bestFit="1" customWidth="1"/>
    <col min="10" max="11" width="10.28125" style="1" bestFit="1" customWidth="1"/>
    <col min="12" max="12" width="8.421875" style="1" bestFit="1" customWidth="1"/>
    <col min="13" max="13" width="7.57421875" style="1" bestFit="1" customWidth="1"/>
    <col min="14" max="14" width="8.421875" style="1" bestFit="1" customWidth="1"/>
    <col min="15" max="16" width="9.57421875" style="1" customWidth="1"/>
    <col min="17" max="16384" width="9.00390625" style="1" customWidth="1"/>
  </cols>
  <sheetData>
    <row r="1" spans="1:16" ht="30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 t="s">
        <v>4</v>
      </c>
    </row>
    <row r="3" spans="1:16" ht="24.75" customHeight="1">
      <c r="A3" s="28" t="s">
        <v>7</v>
      </c>
      <c r="B3" s="29"/>
      <c r="C3" s="32" t="s">
        <v>3</v>
      </c>
      <c r="D3" s="32" t="s">
        <v>8</v>
      </c>
      <c r="E3" s="28" t="s">
        <v>6</v>
      </c>
      <c r="F3" s="34"/>
      <c r="G3" s="34"/>
      <c r="H3" s="34"/>
      <c r="I3" s="35"/>
      <c r="J3" s="36" t="s">
        <v>9</v>
      </c>
      <c r="K3" s="37"/>
      <c r="L3" s="37"/>
      <c r="M3" s="37"/>
      <c r="N3" s="38" t="s">
        <v>10</v>
      </c>
      <c r="O3" s="28" t="s">
        <v>5</v>
      </c>
      <c r="P3" s="40"/>
    </row>
    <row r="4" spans="1:16" ht="24">
      <c r="A4" s="30"/>
      <c r="B4" s="31"/>
      <c r="C4" s="33"/>
      <c r="D4" s="33"/>
      <c r="E4" s="10"/>
      <c r="F4" s="6" t="s">
        <v>11</v>
      </c>
      <c r="G4" s="9" t="s">
        <v>12</v>
      </c>
      <c r="H4" s="6" t="s">
        <v>13</v>
      </c>
      <c r="I4" s="9" t="s">
        <v>2</v>
      </c>
      <c r="J4" s="6" t="s">
        <v>1</v>
      </c>
      <c r="K4" s="3" t="s">
        <v>14</v>
      </c>
      <c r="L4" s="7" t="s">
        <v>15</v>
      </c>
      <c r="M4" s="2" t="s">
        <v>0</v>
      </c>
      <c r="N4" s="39"/>
      <c r="O4" s="11"/>
      <c r="P4" s="6" t="s">
        <v>16</v>
      </c>
    </row>
    <row r="5" spans="1:16" ht="18" customHeight="1">
      <c r="A5" s="28" t="s">
        <v>17</v>
      </c>
      <c r="B5" s="45"/>
      <c r="C5" s="12">
        <f>C13+C15</f>
        <v>86</v>
      </c>
      <c r="D5" s="12">
        <f>D13+D15</f>
        <v>325</v>
      </c>
      <c r="E5" s="12">
        <f>E13+E15</f>
        <v>354</v>
      </c>
      <c r="F5" s="12">
        <f aca="true" t="shared" si="0" ref="F5:P5">F13+F15</f>
        <v>27</v>
      </c>
      <c r="G5" s="12">
        <f t="shared" si="0"/>
        <v>269</v>
      </c>
      <c r="H5" s="12">
        <f t="shared" si="0"/>
        <v>58</v>
      </c>
      <c r="I5" s="12">
        <f t="shared" si="0"/>
        <v>0</v>
      </c>
      <c r="J5" s="12">
        <f t="shared" si="0"/>
        <v>243</v>
      </c>
      <c r="K5" s="12">
        <f t="shared" si="0"/>
        <v>56</v>
      </c>
      <c r="L5" s="12">
        <f t="shared" si="0"/>
        <v>17</v>
      </c>
      <c r="M5" s="12">
        <f t="shared" si="0"/>
        <v>38</v>
      </c>
      <c r="N5" s="12">
        <f t="shared" si="0"/>
        <v>12</v>
      </c>
      <c r="O5" s="12">
        <f t="shared" si="0"/>
        <v>45</v>
      </c>
      <c r="P5" s="12">
        <f t="shared" si="0"/>
        <v>17</v>
      </c>
    </row>
    <row r="6" spans="1:16" ht="18" customHeight="1">
      <c r="A6" s="46"/>
      <c r="B6" s="47"/>
      <c r="C6" s="13"/>
      <c r="D6" s="13"/>
      <c r="E6" s="14">
        <v>100</v>
      </c>
      <c r="F6" s="15">
        <f>F5/E5*100</f>
        <v>7.627118644067797</v>
      </c>
      <c r="G6" s="15">
        <f>G5/E5*100</f>
        <v>75.98870056497175</v>
      </c>
      <c r="H6" s="15">
        <f>H5/E5*100</f>
        <v>16.38418079096045</v>
      </c>
      <c r="I6" s="15">
        <f>I5/E5*100</f>
        <v>0</v>
      </c>
      <c r="J6" s="15">
        <f>J5/E5*100</f>
        <v>68.64406779661016</v>
      </c>
      <c r="K6" s="15">
        <f>K5/E5*100</f>
        <v>15.819209039548024</v>
      </c>
      <c r="L6" s="15">
        <f>L5/E5*100</f>
        <v>4.80225988700565</v>
      </c>
      <c r="M6" s="15">
        <f>M5/E5*100</f>
        <v>10.734463276836157</v>
      </c>
      <c r="N6" s="13"/>
      <c r="O6" s="13"/>
      <c r="P6" s="16"/>
    </row>
    <row r="7" spans="1:16" ht="18" customHeight="1">
      <c r="A7" s="48" t="s">
        <v>18</v>
      </c>
      <c r="B7" s="28" t="s">
        <v>19</v>
      </c>
      <c r="C7" s="12">
        <f>E7+N7+O7-D7</f>
        <v>75</v>
      </c>
      <c r="D7" s="12">
        <v>141</v>
      </c>
      <c r="E7" s="12">
        <f>F7+G7+H7+I7</f>
        <v>174</v>
      </c>
      <c r="F7" s="12">
        <v>21</v>
      </c>
      <c r="G7" s="12">
        <v>120</v>
      </c>
      <c r="H7" s="12">
        <v>33</v>
      </c>
      <c r="I7" s="12">
        <v>0</v>
      </c>
      <c r="J7" s="12">
        <v>104</v>
      </c>
      <c r="K7" s="12">
        <v>20</v>
      </c>
      <c r="L7" s="12">
        <v>13</v>
      </c>
      <c r="M7" s="12">
        <v>37</v>
      </c>
      <c r="N7" s="12">
        <v>5</v>
      </c>
      <c r="O7" s="12">
        <v>37</v>
      </c>
      <c r="P7" s="17">
        <v>16</v>
      </c>
    </row>
    <row r="8" spans="1:16" ht="18" customHeight="1">
      <c r="A8" s="49"/>
      <c r="B8" s="30"/>
      <c r="C8" s="18"/>
      <c r="D8" s="18"/>
      <c r="E8" s="14">
        <v>100</v>
      </c>
      <c r="F8" s="15">
        <f>F7/E7*100</f>
        <v>12.068965517241379</v>
      </c>
      <c r="G8" s="15">
        <f>G7/E7*100</f>
        <v>68.96551724137932</v>
      </c>
      <c r="H8" s="15">
        <f>H7/E7*100</f>
        <v>18.96551724137931</v>
      </c>
      <c r="I8" s="15">
        <f>I7/E7*100</f>
        <v>0</v>
      </c>
      <c r="J8" s="15">
        <f>J7/E7*100</f>
        <v>59.77011494252874</v>
      </c>
      <c r="K8" s="15">
        <f>K7/E7*100</f>
        <v>11.494252873563218</v>
      </c>
      <c r="L8" s="15">
        <f>L7/E7*100</f>
        <v>7.471264367816093</v>
      </c>
      <c r="M8" s="15">
        <f>M7/E7*100</f>
        <v>21.26436781609195</v>
      </c>
      <c r="N8" s="18"/>
      <c r="O8" s="18"/>
      <c r="P8" s="19"/>
    </row>
    <row r="9" spans="1:16" ht="18" customHeight="1">
      <c r="A9" s="49"/>
      <c r="B9" s="28" t="s">
        <v>20</v>
      </c>
      <c r="C9" s="12">
        <f>E9+N9+O9-D9</f>
        <v>2</v>
      </c>
      <c r="D9" s="12">
        <v>4</v>
      </c>
      <c r="E9" s="12">
        <f>SUM(F9:I9)</f>
        <v>4</v>
      </c>
      <c r="F9" s="12">
        <v>0</v>
      </c>
      <c r="G9" s="12">
        <v>4</v>
      </c>
      <c r="H9" s="12">
        <v>0</v>
      </c>
      <c r="I9" s="12">
        <v>0</v>
      </c>
      <c r="J9" s="12">
        <v>1</v>
      </c>
      <c r="K9" s="12">
        <v>1</v>
      </c>
      <c r="L9" s="12">
        <v>2</v>
      </c>
      <c r="M9" s="12">
        <v>0</v>
      </c>
      <c r="N9" s="12">
        <v>0</v>
      </c>
      <c r="O9" s="12">
        <v>2</v>
      </c>
      <c r="P9" s="17">
        <v>1</v>
      </c>
    </row>
    <row r="10" spans="1:16" ht="18" customHeight="1">
      <c r="A10" s="49"/>
      <c r="B10" s="46"/>
      <c r="C10" s="13"/>
      <c r="D10" s="13"/>
      <c r="E10" s="14">
        <v>100</v>
      </c>
      <c r="F10" s="15">
        <f>F9/E9*100</f>
        <v>0</v>
      </c>
      <c r="G10" s="15">
        <f>G9/E9*100</f>
        <v>100</v>
      </c>
      <c r="H10" s="15">
        <f>H9/E9*100</f>
        <v>0</v>
      </c>
      <c r="I10" s="15">
        <f>I9/E9*100</f>
        <v>0</v>
      </c>
      <c r="J10" s="15">
        <f>J9/E9*100</f>
        <v>25</v>
      </c>
      <c r="K10" s="15">
        <f>K9/E9*100</f>
        <v>25</v>
      </c>
      <c r="L10" s="15">
        <f>L9/E9*100</f>
        <v>50</v>
      </c>
      <c r="M10" s="15">
        <f>M9/E9*100</f>
        <v>0</v>
      </c>
      <c r="N10" s="13"/>
      <c r="O10" s="13"/>
      <c r="P10" s="16"/>
    </row>
    <row r="11" spans="1:16" ht="18" customHeight="1">
      <c r="A11" s="49"/>
      <c r="B11" s="28" t="s">
        <v>21</v>
      </c>
      <c r="C11" s="12">
        <f>E11+N11+O11-D11</f>
        <v>0</v>
      </c>
      <c r="D11" s="12">
        <v>0</v>
      </c>
      <c r="E11" s="18">
        <f>F11+G11+H11+I11</f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2">
        <v>0</v>
      </c>
      <c r="O11" s="12">
        <v>0</v>
      </c>
      <c r="P11" s="19">
        <v>0</v>
      </c>
    </row>
    <row r="12" spans="1:16" ht="18" customHeight="1">
      <c r="A12" s="49"/>
      <c r="B12" s="46"/>
      <c r="C12" s="18"/>
      <c r="D12" s="18"/>
      <c r="E12" s="15" t="s">
        <v>27</v>
      </c>
      <c r="F12" s="15" t="s">
        <v>27</v>
      </c>
      <c r="G12" s="15" t="s">
        <v>27</v>
      </c>
      <c r="H12" s="15" t="s">
        <v>27</v>
      </c>
      <c r="I12" s="15" t="s">
        <v>27</v>
      </c>
      <c r="J12" s="15" t="s">
        <v>27</v>
      </c>
      <c r="K12" s="15" t="s">
        <v>27</v>
      </c>
      <c r="L12" s="15" t="s">
        <v>27</v>
      </c>
      <c r="M12" s="15" t="s">
        <v>27</v>
      </c>
      <c r="N12" s="18"/>
      <c r="O12" s="18"/>
      <c r="P12" s="19"/>
    </row>
    <row r="13" spans="1:16" ht="18" customHeight="1">
      <c r="A13" s="49"/>
      <c r="B13" s="30" t="s">
        <v>22</v>
      </c>
      <c r="C13" s="12">
        <f aca="true" t="shared" si="1" ref="C13:P13">C7+C9+C11</f>
        <v>77</v>
      </c>
      <c r="D13" s="12">
        <f>D7+D9+D11</f>
        <v>145</v>
      </c>
      <c r="E13" s="21">
        <f>E7+E9+E11</f>
        <v>178</v>
      </c>
      <c r="F13" s="21">
        <f>F7+F9+F11</f>
        <v>21</v>
      </c>
      <c r="G13" s="21">
        <f t="shared" si="1"/>
        <v>124</v>
      </c>
      <c r="H13" s="21">
        <f>H7+H9+H11</f>
        <v>33</v>
      </c>
      <c r="I13" s="21">
        <f t="shared" si="1"/>
        <v>0</v>
      </c>
      <c r="J13" s="21">
        <f t="shared" si="1"/>
        <v>105</v>
      </c>
      <c r="K13" s="21">
        <f t="shared" si="1"/>
        <v>21</v>
      </c>
      <c r="L13" s="21">
        <f t="shared" si="1"/>
        <v>15</v>
      </c>
      <c r="M13" s="21">
        <f t="shared" si="1"/>
        <v>37</v>
      </c>
      <c r="N13" s="12">
        <f t="shared" si="1"/>
        <v>5</v>
      </c>
      <c r="O13" s="12">
        <f t="shared" si="1"/>
        <v>39</v>
      </c>
      <c r="P13" s="17">
        <f t="shared" si="1"/>
        <v>17</v>
      </c>
    </row>
    <row r="14" spans="1:16" ht="18" customHeight="1">
      <c r="A14" s="50"/>
      <c r="B14" s="46"/>
      <c r="C14" s="13"/>
      <c r="D14" s="13"/>
      <c r="E14" s="22">
        <v>100</v>
      </c>
      <c r="F14" s="23">
        <f>F13/E13*100</f>
        <v>11.797752808988763</v>
      </c>
      <c r="G14" s="23">
        <f>G13/E13*100</f>
        <v>69.66292134831461</v>
      </c>
      <c r="H14" s="23">
        <f>H13/E13*100</f>
        <v>18.53932584269663</v>
      </c>
      <c r="I14" s="23">
        <f>I13/E13*100</f>
        <v>0</v>
      </c>
      <c r="J14" s="23">
        <f>J13/E13*100</f>
        <v>58.98876404494382</v>
      </c>
      <c r="K14" s="23">
        <f>K13/E13*100</f>
        <v>11.797752808988763</v>
      </c>
      <c r="L14" s="23">
        <f>L13/E13*100</f>
        <v>8.426966292134832</v>
      </c>
      <c r="M14" s="23">
        <f>M13/E13*100</f>
        <v>20.786516853932586</v>
      </c>
      <c r="N14" s="13"/>
      <c r="O14" s="13"/>
      <c r="P14" s="16"/>
    </row>
    <row r="15" spans="1:16" ht="18.75" customHeight="1">
      <c r="A15" s="41" t="s">
        <v>23</v>
      </c>
      <c r="B15" s="42"/>
      <c r="C15" s="18">
        <f>E15+N15+O15-D15</f>
        <v>9</v>
      </c>
      <c r="D15" s="18">
        <v>180</v>
      </c>
      <c r="E15" s="18">
        <f>SUM(F15:I15)</f>
        <v>176</v>
      </c>
      <c r="F15" s="18">
        <v>6</v>
      </c>
      <c r="G15" s="18">
        <v>145</v>
      </c>
      <c r="H15" s="18">
        <v>25</v>
      </c>
      <c r="I15" s="18">
        <v>0</v>
      </c>
      <c r="J15" s="18">
        <v>138</v>
      </c>
      <c r="K15" s="18">
        <v>35</v>
      </c>
      <c r="L15" s="18">
        <v>2</v>
      </c>
      <c r="M15" s="18">
        <v>1</v>
      </c>
      <c r="N15" s="18">
        <v>7</v>
      </c>
      <c r="O15" s="18">
        <v>6</v>
      </c>
      <c r="P15" s="19">
        <v>0</v>
      </c>
    </row>
    <row r="16" spans="1:16" ht="18.75" customHeight="1">
      <c r="A16" s="43"/>
      <c r="B16" s="44"/>
      <c r="C16" s="13"/>
      <c r="D16" s="13"/>
      <c r="E16" s="15">
        <v>100</v>
      </c>
      <c r="F16" s="15">
        <f>F15/E15*100</f>
        <v>3.4090909090909087</v>
      </c>
      <c r="G16" s="15">
        <f>G15/E15*100</f>
        <v>82.38636363636364</v>
      </c>
      <c r="H16" s="15">
        <f>H15/E15*100</f>
        <v>14.204545454545455</v>
      </c>
      <c r="I16" s="15">
        <f>I15/E15*100</f>
        <v>0</v>
      </c>
      <c r="J16" s="15">
        <f>J15/E15*100</f>
        <v>78.4090909090909</v>
      </c>
      <c r="K16" s="15">
        <f>K15/E15*100</f>
        <v>19.886363636363637</v>
      </c>
      <c r="L16" s="15">
        <f>L15/E15*100</f>
        <v>1.1363636363636365</v>
      </c>
      <c r="M16" s="15">
        <f>M15/E15*100</f>
        <v>0.5681818181818182</v>
      </c>
      <c r="N16" s="13"/>
      <c r="O16" s="13"/>
      <c r="P16" s="16"/>
    </row>
    <row r="17" spans="1:16" ht="18" customHeight="1">
      <c r="A17" s="5" t="s">
        <v>24</v>
      </c>
      <c r="B17" s="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8" customHeight="1">
      <c r="A18" s="4"/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cp:lastPrinted>2010-08-06T08:25:43Z</cp:lastPrinted>
  <dcterms:created xsi:type="dcterms:W3CDTF">2009-07-07T09:23:04Z</dcterms:created>
  <dcterms:modified xsi:type="dcterms:W3CDTF">2010-09-14T08:22:08Z</dcterms:modified>
  <cp:category/>
  <cp:version/>
  <cp:contentType/>
  <cp:contentStatus/>
</cp:coreProperties>
</file>