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700" yWindow="180" windowWidth="13410" windowHeight="9195"/>
  </bookViews>
  <sheets>
    <sheet name="1-ⅰ-（1）" sheetId="11" r:id="rId1"/>
    <sheet name="1-ⅰ-（2）" sheetId="12" r:id="rId2"/>
    <sheet name="1-ⅱ" sheetId="13" r:id="rId3"/>
  </sheets>
  <definedNames>
    <definedName name="_xlnm.Print_Area" localSheetId="0">'1-ⅰ-（1）'!$A$1:$AB$57</definedName>
    <definedName name="_xlnm.Print_Area" localSheetId="1">'1-ⅰ-（2）'!$A$1:$AF$88</definedName>
    <definedName name="_xlnm.Print_Area" localSheetId="2">'1-ⅱ'!$A$1:$AA$22</definedName>
  </definedNames>
  <calcPr calcId="145621"/>
</workbook>
</file>

<file path=xl/calcChain.xml><?xml version="1.0" encoding="utf-8"?>
<calcChain xmlns="http://schemas.openxmlformats.org/spreadsheetml/2006/main">
  <c r="U19" i="13" l="1"/>
  <c r="U14" i="13"/>
  <c r="H19" i="13"/>
  <c r="J14" i="13"/>
  <c r="H14" i="13" s="1"/>
  <c r="O47" i="12"/>
  <c r="L47" i="12"/>
  <c r="M47" i="12"/>
  <c r="G47" i="12"/>
  <c r="I39" i="11" l="1"/>
  <c r="Z21" i="11"/>
  <c r="W21" i="11"/>
  <c r="S21" i="11"/>
  <c r="Q21" i="11" s="1"/>
  <c r="N21" i="11"/>
  <c r="K21" i="11"/>
  <c r="G21" i="11"/>
  <c r="G54" i="11" l="1"/>
  <c r="G46" i="11"/>
  <c r="W46" i="11"/>
  <c r="G53" i="11"/>
  <c r="J53" i="11"/>
  <c r="K53" i="11"/>
  <c r="N53" i="11"/>
  <c r="Q53" i="11"/>
  <c r="K54" i="11"/>
  <c r="N54" i="11"/>
  <c r="P39" i="11"/>
  <c r="M39" i="11"/>
  <c r="P19" i="11"/>
  <c r="M19" i="11"/>
  <c r="V53" i="11" l="1"/>
  <c r="Z54" i="11" s="1"/>
  <c r="S54" i="11"/>
  <c r="Q54" i="11" s="1"/>
  <c r="W30" i="11"/>
  <c r="G30" i="11"/>
  <c r="Y53" i="11" l="1"/>
  <c r="W53" i="11" s="1"/>
  <c r="Z53" i="11"/>
  <c r="AD47" i="12"/>
  <c r="AB47" i="12"/>
  <c r="Y47" i="12"/>
  <c r="X47" i="12"/>
  <c r="V47" i="12"/>
  <c r="U47" i="12"/>
  <c r="S47" i="12" s="1"/>
  <c r="R47" i="12"/>
  <c r="P47" i="12"/>
  <c r="J47" i="12"/>
  <c r="P22" i="11"/>
  <c r="N22" i="11" s="1"/>
  <c r="AE47" i="12" l="1"/>
  <c r="W54" i="11"/>
  <c r="F19" i="11"/>
  <c r="F22" i="11" s="1"/>
  <c r="T14" i="13" l="1"/>
  <c r="I19" i="11" l="1"/>
  <c r="I22" i="11" s="1"/>
  <c r="M22" i="11"/>
  <c r="F39" i="11" l="1"/>
  <c r="G10" i="11" l="1"/>
  <c r="S38" i="11" l="1"/>
  <c r="S37" i="11"/>
  <c r="J17" i="11"/>
  <c r="S39" i="11" l="1"/>
  <c r="W10" i="11"/>
  <c r="U7" i="13" l="1"/>
  <c r="S18" i="11"/>
  <c r="Q18" i="11" s="1"/>
  <c r="N19" i="11"/>
  <c r="N18" i="11"/>
  <c r="Q38" i="11"/>
  <c r="Q39" i="11"/>
  <c r="N38" i="11"/>
  <c r="N39" i="11"/>
  <c r="J16" i="13"/>
  <c r="H16" i="13" s="1"/>
  <c r="H7" i="13"/>
  <c r="H5" i="13"/>
  <c r="G6" i="13"/>
  <c r="AA4" i="13"/>
  <c r="J38" i="11"/>
  <c r="V38" i="11" s="1"/>
  <c r="J37" i="11"/>
  <c r="J18" i="11"/>
  <c r="J19" i="11" s="1"/>
  <c r="J22" i="11" s="1"/>
  <c r="S17" i="11"/>
  <c r="J19" i="13"/>
  <c r="N20" i="13"/>
  <c r="L20" i="13" s="1"/>
  <c r="T19" i="13"/>
  <c r="R19" i="13" s="1"/>
  <c r="L19" i="13"/>
  <c r="T18" i="13"/>
  <c r="W18" i="13" s="1"/>
  <c r="U18" i="13" s="1"/>
  <c r="L18" i="13"/>
  <c r="J18" i="13"/>
  <c r="H18" i="13" s="1"/>
  <c r="T17" i="13"/>
  <c r="W17" i="13" s="1"/>
  <c r="U17" i="13" s="1"/>
  <c r="L17" i="13"/>
  <c r="J17" i="13"/>
  <c r="H17" i="13" s="1"/>
  <c r="T16" i="13"/>
  <c r="W16" i="13" s="1"/>
  <c r="U16" i="13" s="1"/>
  <c r="L16" i="13"/>
  <c r="T15" i="13"/>
  <c r="W15" i="13" s="1"/>
  <c r="U15" i="13" s="1"/>
  <c r="L15" i="13"/>
  <c r="J15" i="13"/>
  <c r="H15" i="13" s="1"/>
  <c r="R14" i="13"/>
  <c r="L14" i="13"/>
  <c r="S19" i="11" l="1"/>
  <c r="S22" i="11" s="1"/>
  <c r="Q22" i="11" s="1"/>
  <c r="V18" i="11"/>
  <c r="Y18" i="11" s="1"/>
  <c r="V17" i="11"/>
  <c r="W19" i="13"/>
  <c r="X18" i="13"/>
  <c r="X19" i="13"/>
  <c r="W14" i="13"/>
  <c r="X14" i="13"/>
  <c r="V37" i="11"/>
  <c r="V39" i="11" s="1"/>
  <c r="J39" i="11"/>
  <c r="T20" i="13"/>
  <c r="R18" i="13"/>
  <c r="R15" i="13"/>
  <c r="X15" i="13"/>
  <c r="R16" i="13"/>
  <c r="X16" i="13"/>
  <c r="R17" i="13"/>
  <c r="X17" i="13"/>
  <c r="J20" i="13"/>
  <c r="H20" i="13" s="1"/>
  <c r="Q19" i="11" l="1"/>
  <c r="V19" i="11"/>
  <c r="W20" i="13"/>
  <c r="U20" i="13" s="1"/>
  <c r="Z18" i="11"/>
  <c r="Z17" i="11"/>
  <c r="Y17" i="11"/>
  <c r="X20" i="13"/>
  <c r="R20" i="13"/>
  <c r="K38" i="11"/>
  <c r="G38" i="11"/>
  <c r="K37" i="11"/>
  <c r="G37" i="11"/>
  <c r="V22" i="11" l="1"/>
  <c r="Z22" i="11" s="1"/>
  <c r="K18" i="11"/>
  <c r="G39" i="11"/>
  <c r="K39" i="11"/>
  <c r="Z38" i="11"/>
  <c r="Y38" i="11"/>
  <c r="W38" i="11" s="1"/>
  <c r="K17" i="11" l="1"/>
  <c r="K19" i="11" l="1"/>
  <c r="K22" i="11" s="1"/>
  <c r="N17" i="11" l="1"/>
  <c r="Q37" i="11"/>
  <c r="N37" i="11"/>
  <c r="G17" i="11"/>
  <c r="Q17" i="11" l="1"/>
  <c r="Z37" i="11" l="1"/>
  <c r="Y37" i="11"/>
  <c r="Y39" i="11" s="1"/>
  <c r="G18" i="11"/>
  <c r="AA18" i="11" l="1"/>
  <c r="AA17" i="11"/>
  <c r="W37" i="11"/>
  <c r="W18" i="11"/>
  <c r="G19" i="11"/>
  <c r="G22" i="11" s="1"/>
  <c r="Y19" i="11"/>
  <c r="Y22" i="11" s="1"/>
  <c r="W17" i="11"/>
  <c r="AA19" i="11"/>
  <c r="AA22" i="11" s="1"/>
  <c r="AA38" i="11"/>
  <c r="AA37" i="11"/>
  <c r="AA39" i="11"/>
  <c r="Z39" i="11"/>
  <c r="W39" i="11" l="1"/>
  <c r="W19" i="11"/>
  <c r="W22" i="11" s="1"/>
  <c r="Z19" i="11" l="1"/>
</calcChain>
</file>

<file path=xl/sharedStrings.xml><?xml version="1.0" encoding="utf-8"?>
<sst xmlns="http://schemas.openxmlformats.org/spreadsheetml/2006/main" count="673" uniqueCount="185">
  <si>
    <t>区　       分</t>
  </si>
  <si>
    <t>現行法によ</t>
  </si>
  <si>
    <t>税制改正による増減(△)収見込額</t>
  </si>
  <si>
    <t>改正法によ</t>
  </si>
  <si>
    <t>当初見込額</t>
  </si>
  <si>
    <t>る収入見込</t>
  </si>
  <si>
    <t>に対する現</t>
  </si>
  <si>
    <t>額　　　　</t>
  </si>
  <si>
    <t>地方税制の</t>
  </si>
  <si>
    <t>国税の改正</t>
  </si>
  <si>
    <t>計</t>
  </si>
  <si>
    <t>に対する増</t>
  </si>
  <si>
    <t>行法による</t>
  </si>
  <si>
    <t>改正による</t>
  </si>
  <si>
    <t>に伴うもの</t>
  </si>
  <si>
    <t>増減(△)収</t>
  </si>
  <si>
    <t>もの　　　</t>
  </si>
  <si>
    <t>　</t>
  </si>
  <si>
    <t>見込額　　</t>
  </si>
  <si>
    <t>(％)</t>
  </si>
  <si>
    <t>１．</t>
  </si>
  <si>
    <t>２．</t>
  </si>
  <si>
    <t>３．</t>
  </si>
  <si>
    <t>４．</t>
  </si>
  <si>
    <t>５．</t>
  </si>
  <si>
    <t>６．</t>
  </si>
  <si>
    <t>７．</t>
  </si>
  <si>
    <t>９．</t>
  </si>
  <si>
    <t>純固定資産税小計</t>
  </si>
  <si>
    <t>合　　　　　　計</t>
  </si>
  <si>
    <t>狩猟税</t>
    <rPh sb="0" eb="1">
      <t>カリ</t>
    </rPh>
    <rPh sb="1" eb="2">
      <t>リョウ</t>
    </rPh>
    <rPh sb="2" eb="3">
      <t>ゼイ</t>
    </rPh>
    <phoneticPr fontId="2"/>
  </si>
  <si>
    <t>道府県税計</t>
    <rPh sb="0" eb="2">
      <t>ドウフ</t>
    </rPh>
    <rPh sb="2" eb="4">
      <t>ケンゼイ</t>
    </rPh>
    <rPh sb="4" eb="5">
      <t>ケイ</t>
    </rPh>
    <phoneticPr fontId="2"/>
  </si>
  <si>
    <t>市町村税計</t>
    <rPh sb="0" eb="3">
      <t>シチョウソン</t>
    </rPh>
    <rPh sb="3" eb="4">
      <t>ゼイ</t>
    </rPh>
    <rPh sb="4" eb="5">
      <t>ケイ</t>
    </rPh>
    <phoneticPr fontId="2"/>
  </si>
  <si>
    <t>減(△)収額</t>
    <rPh sb="5" eb="6">
      <t>ガク</t>
    </rPh>
    <phoneticPr fontId="2"/>
  </si>
  <si>
    <t>交付金</t>
    <rPh sb="0" eb="3">
      <t>コウフキン</t>
    </rPh>
    <phoneticPr fontId="2"/>
  </si>
  <si>
    <t>（単位：億円）</t>
    <phoneticPr fontId="2"/>
  </si>
  <si>
    <t>法人均等割</t>
    <rPh sb="0" eb="2">
      <t>ホウジン</t>
    </rPh>
    <rPh sb="2" eb="5">
      <t>キントウワリ</t>
    </rPh>
    <phoneticPr fontId="2"/>
  </si>
  <si>
    <t>法人税割</t>
    <rPh sb="0" eb="2">
      <t>ホウジン</t>
    </rPh>
    <rPh sb="2" eb="3">
      <t>ゼイ</t>
    </rPh>
    <rPh sb="3" eb="4">
      <t>ワリ</t>
    </rPh>
    <phoneticPr fontId="2"/>
  </si>
  <si>
    <t>利子割</t>
    <rPh sb="0" eb="2">
      <t>リシ</t>
    </rPh>
    <rPh sb="2" eb="3">
      <t>ワ</t>
    </rPh>
    <phoneticPr fontId="2"/>
  </si>
  <si>
    <t>配当割</t>
    <rPh sb="0" eb="2">
      <t>ハイトウ</t>
    </rPh>
    <rPh sb="2" eb="3">
      <t>ワ</t>
    </rPh>
    <phoneticPr fontId="2"/>
  </si>
  <si>
    <t>株式等譲渡所得割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phoneticPr fontId="2"/>
  </si>
  <si>
    <t>石油ガス譲与税</t>
    <rPh sb="0" eb="2">
      <t>セキユ</t>
    </rPh>
    <phoneticPr fontId="2"/>
  </si>
  <si>
    <t>航空機燃料譲与税</t>
    <rPh sb="0" eb="3">
      <t>コウクウキ</t>
    </rPh>
    <rPh sb="3" eb="5">
      <t>ネンリョウ</t>
    </rPh>
    <rPh sb="5" eb="8">
      <t>ジョウヨゼイ</t>
    </rPh>
    <phoneticPr fontId="2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</si>
  <si>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2"/>
  </si>
  <si>
    <t>地方法人特別譲与税</t>
    <rPh sb="0" eb="1">
      <t>チ</t>
    </rPh>
    <rPh sb="1" eb="2">
      <t>カタ</t>
    </rPh>
    <rPh sb="2" eb="3">
      <t>ホウ</t>
    </rPh>
    <rPh sb="3" eb="4">
      <t>ジン</t>
    </rPh>
    <rPh sb="4" eb="5">
      <t>トク</t>
    </rPh>
    <rPh sb="5" eb="6">
      <t>ベツ</t>
    </rPh>
    <rPh sb="6" eb="7">
      <t>ユズル</t>
    </rPh>
    <rPh sb="7" eb="8">
      <t>アタエ</t>
    </rPh>
    <rPh sb="8" eb="9">
      <t>ゼイ</t>
    </rPh>
    <phoneticPr fontId="2"/>
  </si>
  <si>
    <t>地方法人特別譲与税</t>
    <rPh sb="0" eb="2">
      <t>チホウ</t>
    </rPh>
    <rPh sb="2" eb="4">
      <t>ホウジン</t>
    </rPh>
    <rPh sb="4" eb="6">
      <t>トクベツ</t>
    </rPh>
    <rPh sb="6" eb="9">
      <t>ジョウヨゼイ</t>
    </rPh>
    <phoneticPr fontId="2"/>
  </si>
  <si>
    <t>　</t>
    <phoneticPr fontId="2"/>
  </si>
  <si>
    <t>区　　分</t>
    <rPh sb="0" eb="1">
      <t>ク</t>
    </rPh>
    <rPh sb="3" eb="4">
      <t>ブン</t>
    </rPh>
    <phoneticPr fontId="3"/>
  </si>
  <si>
    <t>(Ａ)</t>
    <phoneticPr fontId="3"/>
  </si>
  <si>
    <t>(Ｂ)</t>
    <phoneticPr fontId="3"/>
  </si>
  <si>
    <t>(Ｃ)</t>
    <phoneticPr fontId="3"/>
  </si>
  <si>
    <t>(Ｄ)</t>
    <phoneticPr fontId="3"/>
  </si>
  <si>
    <t>(Ｅ)</t>
    <phoneticPr fontId="3"/>
  </si>
  <si>
    <t>(Ｄ)＋(Ｅ)</t>
    <phoneticPr fontId="3"/>
  </si>
  <si>
    <t>(Ｆ)</t>
    <phoneticPr fontId="3"/>
  </si>
  <si>
    <t>(Ｃ)＋(Ｆ)</t>
    <phoneticPr fontId="3"/>
  </si>
  <si>
    <t>(Ｇ)</t>
    <phoneticPr fontId="3"/>
  </si>
  <si>
    <t>(Ｇ)－(Ａ)</t>
    <phoneticPr fontId="3"/>
  </si>
  <si>
    <t xml:space="preserve"> (Ｇ)</t>
    <phoneticPr fontId="3"/>
  </si>
  <si>
    <t xml:space="preserve"> (Ａ)</t>
    <phoneticPr fontId="3"/>
  </si>
  <si>
    <t>(％)</t>
    <phoneticPr fontId="3"/>
  </si>
  <si>
    <t>構成割合</t>
    <rPh sb="0" eb="2">
      <t>コウセイ</t>
    </rPh>
    <rPh sb="2" eb="4">
      <t>ワリアイ</t>
    </rPh>
    <phoneticPr fontId="3"/>
  </si>
  <si>
    <t>(Ｇ)  の</t>
    <phoneticPr fontId="3"/>
  </si>
  <si>
    <t>(Ａ)＋(Ｂ)</t>
    <phoneticPr fontId="3"/>
  </si>
  <si>
    <t>　 (1)　総　括　表</t>
    <phoneticPr fontId="3"/>
  </si>
  <si>
    <t>１.道 府 県 税</t>
    <phoneticPr fontId="2"/>
  </si>
  <si>
    <t>２.市 町 村 税</t>
    <rPh sb="2" eb="3">
      <t>シ</t>
    </rPh>
    <rPh sb="4" eb="5">
      <t>マチ</t>
    </rPh>
    <rPh sb="6" eb="7">
      <t>ムラ</t>
    </rPh>
    <rPh sb="8" eb="9">
      <t>ゼイ</t>
    </rPh>
    <phoneticPr fontId="3"/>
  </si>
  <si>
    <t xml:space="preserve"> ×100</t>
    <phoneticPr fontId="3"/>
  </si>
  <si>
    <t>３. 合　　計</t>
    <rPh sb="3" eb="4">
      <t>ゴウ</t>
    </rPh>
    <rPh sb="6" eb="7">
      <t>ケイ</t>
    </rPh>
    <phoneticPr fontId="3"/>
  </si>
  <si>
    <t xml:space="preserve"> (2)　税　目　別　内　訳</t>
    <phoneticPr fontId="3"/>
  </si>
  <si>
    <t xml:space="preserve"> ×100</t>
    <phoneticPr fontId="3"/>
  </si>
  <si>
    <t xml:space="preserve"> (Ａ)</t>
    <phoneticPr fontId="3"/>
  </si>
  <si>
    <t>(Ｄ)＋(Ｅ)</t>
    <phoneticPr fontId="3"/>
  </si>
  <si>
    <t>(Ｃ)＋(Ｆ)</t>
    <phoneticPr fontId="3"/>
  </si>
  <si>
    <t>(Ｇ)－(Ａ)</t>
    <phoneticPr fontId="3"/>
  </si>
  <si>
    <t>(Ｂ)</t>
    <phoneticPr fontId="3"/>
  </si>
  <si>
    <t>(Ｄ)</t>
    <phoneticPr fontId="3"/>
  </si>
  <si>
    <t>(Ｅ)</t>
    <phoneticPr fontId="3"/>
  </si>
  <si>
    <t>(Ｆ)</t>
    <phoneticPr fontId="3"/>
  </si>
  <si>
    <t>(Ｇ)</t>
    <phoneticPr fontId="3"/>
  </si>
  <si>
    <t>　</t>
    <phoneticPr fontId="2"/>
  </si>
  <si>
    <t>(％)</t>
    <phoneticPr fontId="3"/>
  </si>
  <si>
    <t>Ａ</t>
    <phoneticPr fontId="2"/>
  </si>
  <si>
    <t xml:space="preserve"> 道　府　県　税</t>
    <rPh sb="1" eb="2">
      <t>ミチ</t>
    </rPh>
    <rPh sb="3" eb="4">
      <t>フ</t>
    </rPh>
    <rPh sb="5" eb="6">
      <t>ケン</t>
    </rPh>
    <rPh sb="7" eb="8">
      <t>ゼイ</t>
    </rPh>
    <phoneticPr fontId="2"/>
  </si>
  <si>
    <t xml:space="preserve"> (Ⅰ)</t>
    <phoneticPr fontId="2"/>
  </si>
  <si>
    <t>普　通　税</t>
    <phoneticPr fontId="2"/>
  </si>
  <si>
    <t>道府県民税</t>
    <phoneticPr fontId="2"/>
  </si>
  <si>
    <t>個人均等割</t>
    <phoneticPr fontId="2"/>
  </si>
  <si>
    <t>所得割</t>
    <phoneticPr fontId="2"/>
  </si>
  <si>
    <t>事業税</t>
    <phoneticPr fontId="2"/>
  </si>
  <si>
    <t>個人</t>
    <phoneticPr fontId="2"/>
  </si>
  <si>
    <t>法人</t>
    <phoneticPr fontId="2"/>
  </si>
  <si>
    <t>地方消費税</t>
    <phoneticPr fontId="2"/>
  </si>
  <si>
    <t>譲渡割</t>
    <phoneticPr fontId="2"/>
  </si>
  <si>
    <t>貨物割</t>
    <phoneticPr fontId="2"/>
  </si>
  <si>
    <t>不動産取得税</t>
    <phoneticPr fontId="2"/>
  </si>
  <si>
    <t>道府県たばこ税</t>
    <phoneticPr fontId="2"/>
  </si>
  <si>
    <t>ゴルフ場利用税</t>
    <phoneticPr fontId="2"/>
  </si>
  <si>
    <t>自動車取得税</t>
    <phoneticPr fontId="2"/>
  </si>
  <si>
    <t>８．</t>
    <phoneticPr fontId="2"/>
  </si>
  <si>
    <t>軽油引取税</t>
    <phoneticPr fontId="2"/>
  </si>
  <si>
    <t>自動車税</t>
    <phoneticPr fontId="2"/>
  </si>
  <si>
    <t>10．</t>
    <phoneticPr fontId="2"/>
  </si>
  <si>
    <t>鉱区税</t>
    <phoneticPr fontId="2"/>
  </si>
  <si>
    <t>11．</t>
    <phoneticPr fontId="2"/>
  </si>
  <si>
    <t>固定資産税(特例分等)</t>
    <rPh sb="9" eb="10">
      <t>トウ</t>
    </rPh>
    <phoneticPr fontId="2"/>
  </si>
  <si>
    <t>普通税計</t>
    <phoneticPr fontId="2"/>
  </si>
  <si>
    <t xml:space="preserve"> (Ⅱ)</t>
    <phoneticPr fontId="2"/>
  </si>
  <si>
    <t>目　的　税</t>
    <rPh sb="0" eb="1">
      <t>メ</t>
    </rPh>
    <rPh sb="2" eb="3">
      <t>テキ</t>
    </rPh>
    <rPh sb="4" eb="5">
      <t>ゼイ</t>
    </rPh>
    <phoneticPr fontId="2"/>
  </si>
  <si>
    <t>目的税計</t>
    <phoneticPr fontId="2"/>
  </si>
  <si>
    <t xml:space="preserve">    地方法人特別譲与税</t>
    <rPh sb="4" eb="5">
      <t>チ</t>
    </rPh>
    <rPh sb="5" eb="6">
      <t>カタ</t>
    </rPh>
    <rPh sb="6" eb="7">
      <t>ホウ</t>
    </rPh>
    <rPh sb="7" eb="8">
      <t>ジン</t>
    </rPh>
    <rPh sb="8" eb="9">
      <t>トク</t>
    </rPh>
    <rPh sb="9" eb="10">
      <t>ベツ</t>
    </rPh>
    <rPh sb="10" eb="11">
      <t>ユズル</t>
    </rPh>
    <rPh sb="11" eb="12">
      <t>アタエ</t>
    </rPh>
    <rPh sb="12" eb="13">
      <t>ゼイ</t>
    </rPh>
    <phoneticPr fontId="2"/>
  </si>
  <si>
    <t>Ｂ</t>
    <phoneticPr fontId="2"/>
  </si>
  <si>
    <t xml:space="preserve"> 市　町　村　税</t>
    <rPh sb="1" eb="2">
      <t>シ</t>
    </rPh>
    <rPh sb="3" eb="4">
      <t>マチ</t>
    </rPh>
    <rPh sb="5" eb="6">
      <t>ムラ</t>
    </rPh>
    <rPh sb="7" eb="8">
      <t>ゼイ</t>
    </rPh>
    <phoneticPr fontId="2"/>
  </si>
  <si>
    <t xml:space="preserve"> (Ⅰ)</t>
    <phoneticPr fontId="2"/>
  </si>
  <si>
    <t>普　通　税</t>
    <rPh sb="0" eb="1">
      <t>ススム</t>
    </rPh>
    <rPh sb="2" eb="3">
      <t>ツウ</t>
    </rPh>
    <rPh sb="4" eb="5">
      <t>ゼイ</t>
    </rPh>
    <phoneticPr fontId="2"/>
  </si>
  <si>
    <t>市町村民税</t>
    <phoneticPr fontId="2"/>
  </si>
  <si>
    <t>個人均等割</t>
    <phoneticPr fontId="2"/>
  </si>
  <si>
    <t>所得割</t>
    <phoneticPr fontId="2"/>
  </si>
  <si>
    <t>法人均等割</t>
    <phoneticPr fontId="2"/>
  </si>
  <si>
    <t>法人税割</t>
    <phoneticPr fontId="2"/>
  </si>
  <si>
    <t>固定資産税</t>
    <phoneticPr fontId="2"/>
  </si>
  <si>
    <t>土地</t>
    <phoneticPr fontId="2"/>
  </si>
  <si>
    <t>家屋</t>
    <phoneticPr fontId="2"/>
  </si>
  <si>
    <t>償却資産</t>
    <phoneticPr fontId="2"/>
  </si>
  <si>
    <t>軽自動車税</t>
    <phoneticPr fontId="2"/>
  </si>
  <si>
    <t>市町村たばこ税</t>
    <phoneticPr fontId="2"/>
  </si>
  <si>
    <t>鉱産税</t>
    <phoneticPr fontId="2"/>
  </si>
  <si>
    <t>特別土地保有税</t>
    <phoneticPr fontId="2"/>
  </si>
  <si>
    <t>普通税計</t>
    <phoneticPr fontId="2"/>
  </si>
  <si>
    <t xml:space="preserve"> (Ⅱ)</t>
    <phoneticPr fontId="2"/>
  </si>
  <si>
    <t>入湯税</t>
    <phoneticPr fontId="2"/>
  </si>
  <si>
    <t>事業所税</t>
    <phoneticPr fontId="2"/>
  </si>
  <si>
    <t>都市計画税</t>
    <phoneticPr fontId="2"/>
  </si>
  <si>
    <t>水利地益税等</t>
    <phoneticPr fontId="2"/>
  </si>
  <si>
    <t>目的税計</t>
    <phoneticPr fontId="2"/>
  </si>
  <si>
    <t xml:space="preserve"> (Ⅲ)</t>
    <phoneticPr fontId="2"/>
  </si>
  <si>
    <t>制度改正に</t>
    <rPh sb="0" eb="2">
      <t>セイド</t>
    </rPh>
    <rPh sb="2" eb="4">
      <t>カイセイ</t>
    </rPh>
    <phoneticPr fontId="2"/>
  </si>
  <si>
    <t>よ る 増減</t>
    <rPh sb="4" eb="6">
      <t>ゾウゲンシュウ</t>
    </rPh>
    <phoneticPr fontId="2"/>
  </si>
  <si>
    <t xml:space="preserve"> (△) 収見</t>
    <rPh sb="6" eb="7">
      <t>ケン</t>
    </rPh>
    <phoneticPr fontId="2"/>
  </si>
  <si>
    <t>額　　　　</t>
    <rPh sb="0" eb="1">
      <t>ガク</t>
    </rPh>
    <phoneticPr fontId="2"/>
  </si>
  <si>
    <t>込額　　　</t>
    <rPh sb="0" eb="1">
      <t>コ</t>
    </rPh>
    <rPh sb="1" eb="2">
      <t>ガク</t>
    </rPh>
    <phoneticPr fontId="2"/>
  </si>
  <si>
    <t>改正法によ</t>
    <phoneticPr fontId="2"/>
  </si>
  <si>
    <t>(Ｅ)</t>
    <phoneticPr fontId="2"/>
  </si>
  <si>
    <t>る収入見込</t>
    <phoneticPr fontId="2"/>
  </si>
  <si>
    <t>×100</t>
    <phoneticPr fontId="2"/>
  </si>
  <si>
    <t>(Ａ)</t>
    <phoneticPr fontId="2"/>
  </si>
  <si>
    <t>(Ａ)＋(Ｂ)</t>
    <phoneticPr fontId="2"/>
  </si>
  <si>
    <t>(Ｃ)＋(Ｄ)</t>
    <phoneticPr fontId="2"/>
  </si>
  <si>
    <t>(Ｅ)－(Ａ)</t>
    <phoneticPr fontId="2"/>
  </si>
  <si>
    <t>(Ｂ)</t>
    <phoneticPr fontId="2"/>
  </si>
  <si>
    <t>(Ｃ)</t>
    <phoneticPr fontId="2"/>
  </si>
  <si>
    <t>(Ｄ)</t>
    <phoneticPr fontId="2"/>
  </si>
  <si>
    <t>(E)</t>
    <phoneticPr fontId="2"/>
  </si>
  <si>
    <t>　</t>
    <phoneticPr fontId="2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</si>
  <si>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2"/>
  </si>
  <si>
    <t>特別とん譲与税</t>
    <phoneticPr fontId="2"/>
  </si>
  <si>
    <t>１．</t>
    <phoneticPr fontId="3"/>
  </si>
  <si>
    <t>２．</t>
    <phoneticPr fontId="3"/>
  </si>
  <si>
    <t>※　地方揮発油譲与税には、地方道路譲与税を含む。</t>
    <rPh sb="2" eb="4">
      <t>チホウ</t>
    </rPh>
    <rPh sb="4" eb="7">
      <t>キハツユ</t>
    </rPh>
    <rPh sb="7" eb="10">
      <t>ジョウヨゼイ</t>
    </rPh>
    <rPh sb="13" eb="15">
      <t>チホウ</t>
    </rPh>
    <rPh sb="15" eb="17">
      <t>ドウロ</t>
    </rPh>
    <rPh sb="17" eb="20">
      <t>ジョウヨゼイ</t>
    </rPh>
    <rPh sb="21" eb="22">
      <t>フク</t>
    </rPh>
    <phoneticPr fontId="3"/>
  </si>
  <si>
    <t xml:space="preserve"> (Ⅲ)</t>
    <phoneticPr fontId="2"/>
  </si>
  <si>
    <t xml:space="preserve"> (Ⅳ)</t>
    <phoneticPr fontId="2"/>
  </si>
  <si>
    <t xml:space="preserve"> (Ⅴ)</t>
    <phoneticPr fontId="2"/>
  </si>
  <si>
    <t>東日本大震災による減免等</t>
    <phoneticPr fontId="2"/>
  </si>
  <si>
    <t>道府県税小計</t>
    <rPh sb="0" eb="2">
      <t>ドウフ</t>
    </rPh>
    <rPh sb="2" eb="4">
      <t>ケンゼイ</t>
    </rPh>
    <rPh sb="4" eb="5">
      <t>ショウ</t>
    </rPh>
    <rPh sb="5" eb="6">
      <t>ケイ</t>
    </rPh>
    <phoneticPr fontId="2"/>
  </si>
  <si>
    <t>市町村税小計</t>
    <rPh sb="0" eb="3">
      <t>シチョウソン</t>
    </rPh>
    <rPh sb="3" eb="4">
      <t>ゼイ</t>
    </rPh>
    <rPh sb="4" eb="5">
      <t>ショウ</t>
    </rPh>
    <rPh sb="5" eb="6">
      <t>ケイ</t>
    </rPh>
    <phoneticPr fontId="2"/>
  </si>
  <si>
    <t>(Ａ)</t>
    <phoneticPr fontId="3"/>
  </si>
  <si>
    <t>　Ⅰ　地　方　税</t>
    <rPh sb="3" eb="8">
      <t>チホウゼイ</t>
    </rPh>
    <phoneticPr fontId="2"/>
  </si>
  <si>
    <t>Ⅱ　地方譲与税</t>
    <phoneticPr fontId="3"/>
  </si>
  <si>
    <t>△</t>
  </si>
  <si>
    <t>区　　分</t>
  </si>
  <si>
    <t/>
  </si>
  <si>
    <t>（単位：億円）</t>
  </si>
  <si>
    <t>再　　計</t>
    <rPh sb="0" eb="1">
      <t>サイ</t>
    </rPh>
    <rPh sb="3" eb="4">
      <t>ケイ</t>
    </rPh>
    <phoneticPr fontId="2"/>
  </si>
  <si>
    <t>平成26年度</t>
    <phoneticPr fontId="3"/>
  </si>
  <si>
    <t>平　　成　　27　　年　　度</t>
    <phoneticPr fontId="3"/>
  </si>
  <si>
    <t>平成26年度</t>
    <phoneticPr fontId="2"/>
  </si>
  <si>
    <t>平　　成　　27　　年　　度</t>
    <phoneticPr fontId="2"/>
  </si>
  <si>
    <t>１ 地方税及び地方譲与税収入見込額（平成27年度）</t>
    <phoneticPr fontId="2"/>
  </si>
  <si>
    <t>　　　　及び軽油引取税交付金に相当する金額を道府県税から控除し、市町村税に加算した場合の金額等は、次のとおりである。</t>
    <rPh sb="46" eb="47">
      <t>トウ</t>
    </rPh>
    <phoneticPr fontId="2"/>
  </si>
  <si>
    <t>※　数値は東日本大震災分を含み、今後、精査の結果変わることがある。</t>
    <rPh sb="2" eb="4">
      <t>スウチ</t>
    </rPh>
    <rPh sb="5" eb="8">
      <t>ヒガシニホン</t>
    </rPh>
    <rPh sb="8" eb="11">
      <t>ダイシンサイ</t>
    </rPh>
    <rPh sb="11" eb="12">
      <t>ブン</t>
    </rPh>
    <rPh sb="13" eb="14">
      <t>フク</t>
    </rPh>
    <rPh sb="16" eb="18">
      <t>コンゴ</t>
    </rPh>
    <rPh sb="19" eb="21">
      <t>セイサ</t>
    </rPh>
    <rPh sb="22" eb="24">
      <t>ケッカ</t>
    </rPh>
    <rPh sb="24" eb="25">
      <t>カ</t>
    </rPh>
    <phoneticPr fontId="3"/>
  </si>
  <si>
    <t>地方法人税</t>
    <rPh sb="0" eb="2">
      <t>チホウ</t>
    </rPh>
    <rPh sb="2" eb="5">
      <t>ホウジンゼイ</t>
    </rPh>
    <phoneticPr fontId="2"/>
  </si>
  <si>
    <t>地方法人特別譲与税</t>
    <rPh sb="0" eb="2">
      <t>チホウ</t>
    </rPh>
    <rPh sb="2" eb="4">
      <t>ホウジン</t>
    </rPh>
    <rPh sb="4" eb="6">
      <t>トクベツ</t>
    </rPh>
    <rPh sb="6" eb="8">
      <t>ジョウヨ</t>
    </rPh>
    <rPh sb="8" eb="9">
      <t>ゼイ</t>
    </rPh>
    <phoneticPr fontId="3"/>
  </si>
  <si>
    <t>（参考２）　地方法人税（財務省試算）及び地方法人特別譲与税の平成27年度収入見込額は次のとおりである。</t>
    <rPh sb="6" eb="8">
      <t>チホウ</t>
    </rPh>
    <rPh sb="8" eb="11">
      <t>ホウジンゼイ</t>
    </rPh>
    <rPh sb="12" eb="15">
      <t>ザイムショウ</t>
    </rPh>
    <rPh sb="15" eb="17">
      <t>シサン</t>
    </rPh>
    <rPh sb="18" eb="19">
      <t>オヨ</t>
    </rPh>
    <rPh sb="20" eb="22">
      <t>チホウ</t>
    </rPh>
    <rPh sb="22" eb="24">
      <t>ホウジン</t>
    </rPh>
    <rPh sb="24" eb="26">
      <t>トクベツ</t>
    </rPh>
    <rPh sb="26" eb="28">
      <t>ジョウヨ</t>
    </rPh>
    <rPh sb="28" eb="29">
      <t>ゼイ</t>
    </rPh>
    <rPh sb="30" eb="32">
      <t>ヘイセイ</t>
    </rPh>
    <rPh sb="34" eb="36">
      <t>ネンド</t>
    </rPh>
    <rPh sb="36" eb="38">
      <t>シュウニュウ</t>
    </rPh>
    <rPh sb="38" eb="40">
      <t>ミコ</t>
    </rPh>
    <rPh sb="40" eb="41">
      <t>ガク</t>
    </rPh>
    <rPh sb="42" eb="43">
      <t>ツギ</t>
    </rPh>
    <phoneticPr fontId="2"/>
  </si>
  <si>
    <t>-</t>
    <phoneticPr fontId="3"/>
  </si>
  <si>
    <t>（参考）　利子割交付金、配当割交付金、株式等譲渡所得割交付金、地方消費税交付金、ゴルフ場利用税交付金、自動車取得税交付金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</si>
</sst>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;[Red]\-#,##0.0"/>
    <numFmt numFmtId="177" formatCode="#,##0;[Red]#,##0"/>
    <numFmt numFmtId="178" formatCode="0;[Red]0"/>
    <numFmt numFmtId="179" formatCode="#,##0.0"/>
    <numFmt numFmtId="180" formatCode="_ * #,##0.0_ ;_ * \-#,##0.0_ ;_ * &quot;-&quot;?_ ;_ @_ "/>
    <numFmt numFmtId="181" formatCode="0;0"/>
    <numFmt numFmtId="182" formatCode="#,##0;#,##0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2">
    <xf numFmtId="0" fontId="0" fillId="0" borderId="0" xfId="0"/>
    <xf numFmtId="38" fontId="4" fillId="0" borderId="18" xfId="1" applyFont="1" applyFill="1" applyBorder="1" applyAlignment="1">
      <alignment horizontal="distributed"/>
    </xf>
    <xf numFmtId="38" fontId="5" fillId="0" borderId="3" xfId="1" applyFont="1" applyFill="1" applyBorder="1"/>
    <xf numFmtId="38" fontId="5" fillId="0" borderId="0" xfId="1" applyFont="1" applyFill="1" applyAlignment="1"/>
    <xf numFmtId="38" fontId="5" fillId="0" borderId="0" xfId="1" applyFont="1" applyFill="1"/>
    <xf numFmtId="38" fontId="6" fillId="0" borderId="0" xfId="1" applyFont="1" applyFill="1" applyAlignment="1">
      <alignment horizontal="left" vertical="center"/>
    </xf>
    <xf numFmtId="38" fontId="7" fillId="0" borderId="0" xfId="1" applyFont="1" applyFill="1" applyAlignment="1">
      <alignment horizontal="centerContinuous"/>
    </xf>
    <xf numFmtId="38" fontId="5" fillId="0" borderId="0" xfId="1" applyFont="1" applyFill="1" applyAlignment="1">
      <alignment horizontal="centerContinuous"/>
    </xf>
    <xf numFmtId="38" fontId="4" fillId="0" borderId="0" xfId="1" applyFont="1" applyFill="1" applyAlignment="1">
      <alignment horizontal="centerContinuous"/>
    </xf>
    <xf numFmtId="38" fontId="4" fillId="0" borderId="0" xfId="1" applyFont="1" applyFill="1"/>
    <xf numFmtId="38" fontId="4" fillId="0" borderId="0" xfId="1" quotePrefix="1" applyFont="1" applyFill="1" applyAlignment="1"/>
    <xf numFmtId="38" fontId="7" fillId="0" borderId="0" xfId="1" applyFont="1" applyFill="1" applyAlignment="1"/>
    <xf numFmtId="38" fontId="6" fillId="0" borderId="0" xfId="1" applyFont="1" applyFill="1" applyAlignment="1"/>
    <xf numFmtId="38" fontId="4" fillId="0" borderId="0" xfId="1" applyFont="1" applyFill="1" applyAlignment="1"/>
    <xf numFmtId="38" fontId="4" fillId="0" borderId="4" xfId="1" applyFont="1" applyFill="1" applyBorder="1"/>
    <xf numFmtId="38" fontId="4" fillId="0" borderId="4" xfId="1" applyFont="1" applyFill="1" applyBorder="1" applyAlignment="1">
      <alignment horizontal="center"/>
    </xf>
    <xf numFmtId="38" fontId="4" fillId="0" borderId="4" xfId="1" quotePrefix="1" applyFont="1" applyFill="1" applyBorder="1" applyAlignment="1">
      <alignment horizontal="right" vertical="top"/>
    </xf>
    <xf numFmtId="0" fontId="4" fillId="0" borderId="5" xfId="0" applyFont="1" applyFill="1" applyBorder="1"/>
    <xf numFmtId="0" fontId="4" fillId="0" borderId="0" xfId="0" applyFont="1" applyFill="1" applyBorder="1"/>
    <xf numFmtId="0" fontId="4" fillId="0" borderId="6" xfId="0" applyFont="1" applyFill="1" applyBorder="1"/>
    <xf numFmtId="38" fontId="4" fillId="0" borderId="1" xfId="1" applyFont="1" applyFill="1" applyBorder="1" applyAlignment="1">
      <alignment horizontal="centerContinuous" vertical="center"/>
    </xf>
    <xf numFmtId="38" fontId="4" fillId="0" borderId="3" xfId="1" applyFont="1" applyFill="1" applyBorder="1" applyAlignment="1">
      <alignment horizontal="centerContinuous"/>
    </xf>
    <xf numFmtId="38" fontId="4" fillId="0" borderId="6" xfId="1" applyFont="1" applyFill="1" applyBorder="1" applyAlignment="1"/>
    <xf numFmtId="38" fontId="4" fillId="0" borderId="5" xfId="1" applyFont="1" applyFill="1" applyBorder="1"/>
    <xf numFmtId="38" fontId="4" fillId="0" borderId="5" xfId="1" applyFont="1" applyFill="1" applyBorder="1" applyAlignment="1">
      <alignment horizontal="centerContinuous"/>
    </xf>
    <xf numFmtId="38" fontId="4" fillId="0" borderId="0" xfId="1" applyFont="1" applyFill="1" applyBorder="1" applyAlignment="1">
      <alignment horizontal="centerContinuous"/>
    </xf>
    <xf numFmtId="38" fontId="4" fillId="0" borderId="6" xfId="1" applyFont="1" applyFill="1" applyBorder="1" applyAlignment="1">
      <alignment horizontal="center" vertical="top"/>
    </xf>
    <xf numFmtId="38" fontId="4" fillId="0" borderId="6" xfId="1" applyFont="1" applyFill="1" applyBorder="1" applyAlignment="1">
      <alignment horizontal="centerContinuous"/>
    </xf>
    <xf numFmtId="38" fontId="4" fillId="0" borderId="6" xfId="1" applyFont="1" applyFill="1" applyBorder="1" applyAlignment="1">
      <alignment horizontal="center"/>
    </xf>
    <xf numFmtId="38" fontId="4" fillId="0" borderId="6" xfId="1" applyFont="1" applyFill="1" applyBorder="1"/>
    <xf numFmtId="38" fontId="4" fillId="0" borderId="6" xfId="1" quotePrefix="1" applyFont="1" applyFill="1" applyBorder="1" applyAlignment="1">
      <alignment horizontal="centerContinuous" vertical="top"/>
    </xf>
    <xf numFmtId="38" fontId="4" fillId="0" borderId="0" xfId="1" applyFont="1" applyFill="1" applyBorder="1"/>
    <xf numFmtId="38" fontId="4" fillId="0" borderId="6" xfId="1" applyFont="1" applyFill="1" applyBorder="1" applyAlignment="1">
      <alignment horizontal="left"/>
    </xf>
    <xf numFmtId="38" fontId="4" fillId="0" borderId="0" xfId="1" applyFont="1" applyFill="1" applyBorder="1" applyAlignment="1">
      <alignment horizontal="left"/>
    </xf>
    <xf numFmtId="38" fontId="4" fillId="0" borderId="6" xfId="1" applyFont="1" applyFill="1" applyBorder="1" applyAlignment="1">
      <alignment horizontal="right"/>
    </xf>
    <xf numFmtId="38" fontId="4" fillId="0" borderId="6" xfId="1" quotePrefix="1" applyFont="1" applyFill="1" applyBorder="1" applyAlignment="1">
      <alignment horizontal="centerContinuous"/>
    </xf>
    <xf numFmtId="38" fontId="4" fillId="0" borderId="0" xfId="1" quotePrefix="1" applyFont="1" applyFill="1" applyBorder="1" applyAlignment="1">
      <alignment horizontal="centerContinuous"/>
    </xf>
    <xf numFmtId="38" fontId="4" fillId="0" borderId="6" xfId="1" quotePrefix="1" applyFont="1" applyFill="1" applyBorder="1"/>
    <xf numFmtId="38" fontId="4" fillId="0" borderId="6" xfId="1" quotePrefix="1" applyFont="1" applyFill="1" applyBorder="1" applyAlignment="1">
      <alignment horizontal="center"/>
    </xf>
    <xf numFmtId="38" fontId="4" fillId="0" borderId="0" xfId="1" quotePrefix="1" applyFont="1" applyFill="1" applyBorder="1" applyAlignment="1"/>
    <xf numFmtId="38" fontId="4" fillId="0" borderId="0" xfId="1" applyFont="1" applyFill="1" applyBorder="1" applyAlignment="1"/>
    <xf numFmtId="38" fontId="4" fillId="0" borderId="6" xfId="1" quotePrefix="1" applyFont="1" applyFill="1" applyBorder="1" applyAlignment="1"/>
    <xf numFmtId="38" fontId="4" fillId="0" borderId="17" xfId="1" applyFont="1" applyFill="1" applyBorder="1" applyAlignment="1"/>
    <xf numFmtId="38" fontId="4" fillId="0" borderId="6" xfId="1" quotePrefix="1" applyFont="1" applyFill="1" applyBorder="1" applyAlignment="1">
      <alignment horizontal="left"/>
    </xf>
    <xf numFmtId="38" fontId="4" fillId="0" borderId="0" xfId="1" quotePrefix="1" applyFont="1" applyFill="1" applyBorder="1" applyAlignment="1">
      <alignment horizontal="left"/>
    </xf>
    <xf numFmtId="38" fontId="4" fillId="0" borderId="7" xfId="1" applyFont="1" applyFill="1" applyBorder="1"/>
    <xf numFmtId="38" fontId="4" fillId="0" borderId="3" xfId="1" applyFont="1" applyFill="1" applyBorder="1"/>
    <xf numFmtId="38" fontId="4" fillId="0" borderId="1" xfId="1" quotePrefix="1" applyFont="1" applyFill="1" applyBorder="1" applyAlignment="1">
      <alignment horizontal="center" vertical="center"/>
    </xf>
    <xf numFmtId="38" fontId="4" fillId="0" borderId="3" xfId="1" quotePrefix="1" applyFont="1" applyFill="1" applyBorder="1" applyAlignment="1">
      <alignment horizontal="centerContinuous"/>
    </xf>
    <xf numFmtId="38" fontId="4" fillId="0" borderId="1" xfId="1" quotePrefix="1" applyFont="1" applyFill="1" applyBorder="1" applyAlignment="1">
      <alignment horizontal="centerContinuous" vertical="center"/>
    </xf>
    <xf numFmtId="38" fontId="4" fillId="0" borderId="1" xfId="1" applyFont="1" applyFill="1" applyBorder="1" applyAlignment="1">
      <alignment horizontal="centerContinuous"/>
    </xf>
    <xf numFmtId="38" fontId="4" fillId="0" borderId="6" xfId="1" quotePrefix="1" applyFont="1" applyFill="1" applyBorder="1" applyAlignment="1">
      <alignment horizontal="center" vertical="center"/>
    </xf>
    <xf numFmtId="38" fontId="4" fillId="0" borderId="35" xfId="1" quotePrefix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left" vertical="center"/>
    </xf>
    <xf numFmtId="38" fontId="4" fillId="0" borderId="3" xfId="1" applyFont="1" applyFill="1" applyBorder="1" applyAlignment="1">
      <alignment horizontal="left" vertical="center"/>
    </xf>
    <xf numFmtId="38" fontId="4" fillId="0" borderId="8" xfId="1" applyFont="1" applyFill="1" applyBorder="1" applyAlignment="1">
      <alignment horizontal="left" vertical="center"/>
    </xf>
    <xf numFmtId="38" fontId="4" fillId="0" borderId="4" xfId="1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38" fontId="4" fillId="0" borderId="0" xfId="1" quotePrefix="1" applyFont="1" applyFill="1"/>
    <xf numFmtId="38" fontId="4" fillId="0" borderId="13" xfId="1" applyFont="1" applyFill="1" applyBorder="1"/>
    <xf numFmtId="38" fontId="4" fillId="0" borderId="34" xfId="1" applyFont="1" applyFill="1" applyBorder="1"/>
    <xf numFmtId="177" fontId="4" fillId="0" borderId="0" xfId="1" applyNumberFormat="1" applyFont="1" applyFill="1" applyBorder="1"/>
    <xf numFmtId="176" fontId="4" fillId="0" borderId="6" xfId="1" applyNumberFormat="1" applyFont="1" applyFill="1" applyBorder="1"/>
    <xf numFmtId="178" fontId="4" fillId="0" borderId="0" xfId="1" applyNumberFormat="1" applyFont="1" applyFill="1" applyBorder="1"/>
    <xf numFmtId="179" fontId="4" fillId="0" borderId="0" xfId="1" applyNumberFormat="1" applyFont="1" applyFill="1" applyBorder="1"/>
    <xf numFmtId="38" fontId="4" fillId="0" borderId="0" xfId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Fill="1" applyBorder="1" applyAlignment="1">
      <alignment horizontal="right"/>
    </xf>
    <xf numFmtId="38" fontId="4" fillId="0" borderId="4" xfId="1" quotePrefix="1" applyFont="1" applyFill="1" applyBorder="1"/>
    <xf numFmtId="38" fontId="4" fillId="0" borderId="4" xfId="1" applyFont="1" applyFill="1" applyBorder="1" applyAlignment="1">
      <alignment horizontal="right" vertical="top"/>
    </xf>
    <xf numFmtId="38" fontId="5" fillId="0" borderId="6" xfId="1" applyFont="1" applyFill="1" applyBorder="1"/>
    <xf numFmtId="38" fontId="5" fillId="0" borderId="0" xfId="1" applyFont="1" applyFill="1" applyBorder="1"/>
    <xf numFmtId="38" fontId="4" fillId="0" borderId="4" xfId="1" applyFont="1" applyFill="1" applyBorder="1" applyAlignment="1">
      <alignment vertical="top"/>
    </xf>
    <xf numFmtId="38" fontId="4" fillId="0" borderId="4" xfId="1" applyFont="1" applyFill="1" applyBorder="1" applyAlignment="1">
      <alignment horizontal="center" vertical="center"/>
    </xf>
    <xf numFmtId="38" fontId="4" fillId="0" borderId="0" xfId="1" quotePrefix="1" applyFont="1" applyFill="1" applyBorder="1" applyAlignment="1">
      <alignment horizontal="right" vertical="center"/>
    </xf>
    <xf numFmtId="38" fontId="4" fillId="0" borderId="36" xfId="1" applyFont="1" applyFill="1" applyBorder="1" applyAlignment="1"/>
    <xf numFmtId="38" fontId="4" fillId="0" borderId="11" xfId="1" applyFont="1" applyFill="1" applyBorder="1" applyAlignment="1">
      <alignment horizontal="centerContinuous" vertical="center"/>
    </xf>
    <xf numFmtId="38" fontId="4" fillId="0" borderId="10" xfId="1" applyFont="1" applyFill="1" applyBorder="1" applyAlignment="1">
      <alignment horizontal="center"/>
    </xf>
    <xf numFmtId="0" fontId="4" fillId="0" borderId="36" xfId="0" applyFont="1" applyFill="1" applyBorder="1"/>
    <xf numFmtId="38" fontId="4" fillId="0" borderId="37" xfId="1" applyFont="1" applyFill="1" applyBorder="1" applyAlignment="1"/>
    <xf numFmtId="38" fontId="4" fillId="0" borderId="17" xfId="1" quotePrefix="1" applyFont="1" applyFill="1" applyBorder="1" applyAlignment="1">
      <alignment horizontal="centerContinuous" vertical="top"/>
    </xf>
    <xf numFmtId="38" fontId="4" fillId="0" borderId="17" xfId="1" quotePrefix="1" applyFont="1" applyFill="1" applyBorder="1" applyAlignment="1">
      <alignment horizontal="centerContinuous"/>
    </xf>
    <xf numFmtId="38" fontId="4" fillId="0" borderId="17" xfId="1" applyFont="1" applyFill="1" applyBorder="1" applyAlignment="1">
      <alignment horizontal="center"/>
    </xf>
    <xf numFmtId="38" fontId="4" fillId="0" borderId="17" xfId="1" applyFont="1" applyFill="1" applyBorder="1" applyAlignment="1">
      <alignment horizontal="centerContinuous"/>
    </xf>
    <xf numFmtId="38" fontId="4" fillId="0" borderId="17" xfId="1" applyFont="1" applyFill="1" applyBorder="1"/>
    <xf numFmtId="38" fontId="4" fillId="0" borderId="17" xfId="1" quotePrefix="1" applyFont="1" applyFill="1" applyBorder="1" applyAlignment="1">
      <alignment horizontal="center"/>
    </xf>
    <xf numFmtId="38" fontId="4" fillId="0" borderId="18" xfId="1" quotePrefix="1" applyFont="1" applyFill="1" applyBorder="1" applyAlignment="1">
      <alignment horizontal="center" vertical="center"/>
    </xf>
    <xf numFmtId="38" fontId="4" fillId="0" borderId="18" xfId="1" quotePrefix="1" applyFont="1" applyFill="1" applyBorder="1" applyAlignment="1">
      <alignment horizontal="centerContinuous" vertical="center"/>
    </xf>
    <xf numFmtId="38" fontId="4" fillId="0" borderId="5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5" xfId="1" quotePrefix="1" applyFont="1" applyFill="1" applyBorder="1" applyAlignment="1">
      <alignment horizontal="left" vertical="center"/>
    </xf>
    <xf numFmtId="38" fontId="4" fillId="0" borderId="0" xfId="1" quotePrefix="1" applyFont="1" applyFill="1" applyBorder="1" applyAlignment="1">
      <alignment horizontal="left" vertical="center"/>
    </xf>
    <xf numFmtId="38" fontId="4" fillId="0" borderId="3" xfId="1" quotePrefix="1" applyFont="1" applyFill="1" applyBorder="1" applyAlignment="1">
      <alignment horizontal="left" vertical="center"/>
    </xf>
    <xf numFmtId="38" fontId="4" fillId="0" borderId="18" xfId="1" applyFont="1" applyFill="1" applyBorder="1" applyAlignment="1">
      <alignment horizontal="left"/>
    </xf>
    <xf numFmtId="38" fontId="4" fillId="0" borderId="3" xfId="1" applyFont="1" applyFill="1" applyBorder="1" applyAlignment="1">
      <alignment horizontal="distributed"/>
    </xf>
    <xf numFmtId="38" fontId="4" fillId="0" borderId="7" xfId="1" applyFont="1" applyFill="1" applyBorder="1" applyAlignment="1">
      <alignment vertical="center"/>
    </xf>
    <xf numFmtId="38" fontId="4" fillId="0" borderId="27" xfId="1" applyFont="1" applyFill="1" applyBorder="1" applyAlignment="1">
      <alignment horizontal="left"/>
    </xf>
    <xf numFmtId="38" fontId="4" fillId="0" borderId="3" xfId="1" applyFont="1" applyFill="1" applyBorder="1" applyAlignment="1">
      <alignment horizontal="left"/>
    </xf>
    <xf numFmtId="0" fontId="4" fillId="0" borderId="27" xfId="0" applyFont="1" applyFill="1" applyBorder="1" applyAlignment="1">
      <alignment horizontal="distributed"/>
    </xf>
    <xf numFmtId="38" fontId="10" fillId="0" borderId="18" xfId="1" applyFont="1" applyFill="1" applyBorder="1" applyAlignment="1">
      <alignment horizontal="distributed"/>
    </xf>
    <xf numFmtId="38" fontId="4" fillId="0" borderId="7" xfId="1" quotePrefix="1" applyFont="1" applyFill="1" applyBorder="1" applyAlignment="1">
      <alignment horizontal="left" vertical="center"/>
    </xf>
    <xf numFmtId="38" fontId="4" fillId="0" borderId="21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7" xfId="1" applyFont="1" applyFill="1" applyBorder="1" applyAlignment="1">
      <alignment horizontal="distributed"/>
    </xf>
    <xf numFmtId="38" fontId="4" fillId="0" borderId="21" xfId="1" quotePrefix="1" applyFont="1" applyFill="1" applyBorder="1" applyAlignment="1">
      <alignment horizontal="left"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25" xfId="1" applyFont="1" applyFill="1" applyBorder="1" applyAlignment="1">
      <alignment horizontal="distributed"/>
    </xf>
    <xf numFmtId="38" fontId="4" fillId="0" borderId="0" xfId="1" applyFont="1" applyFill="1" applyAlignment="1">
      <alignment horizontal="right" vertical="center"/>
    </xf>
    <xf numFmtId="38" fontId="4" fillId="0" borderId="3" xfId="1" applyFont="1" applyFill="1" applyBorder="1" applyAlignment="1"/>
    <xf numFmtId="38" fontId="4" fillId="0" borderId="19" xfId="1" applyFont="1" applyFill="1" applyBorder="1" applyAlignment="1">
      <alignment horizontal="left" vertical="center"/>
    </xf>
    <xf numFmtId="38" fontId="4" fillId="0" borderId="21" xfId="1" applyFont="1" applyFill="1" applyBorder="1" applyAlignment="1">
      <alignment horizontal="centerContinuous" vertical="center"/>
    </xf>
    <xf numFmtId="38" fontId="4" fillId="0" borderId="21" xfId="1" applyFont="1" applyFill="1" applyBorder="1" applyAlignment="1">
      <alignment horizontal="left" vertical="center"/>
    </xf>
    <xf numFmtId="38" fontId="4" fillId="0" borderId="23" xfId="1" applyFont="1" applyFill="1" applyBorder="1" applyAlignment="1">
      <alignment horizontal="centerContinuous" vertical="center"/>
    </xf>
    <xf numFmtId="0" fontId="4" fillId="0" borderId="25" xfId="0" applyFont="1" applyFill="1" applyBorder="1" applyAlignment="1">
      <alignment horizontal="distributed"/>
    </xf>
    <xf numFmtId="38" fontId="4" fillId="0" borderId="4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 vertical="center"/>
    </xf>
    <xf numFmtId="0" fontId="5" fillId="0" borderId="9" xfId="0" applyFont="1" applyFill="1" applyBorder="1"/>
    <xf numFmtId="0" fontId="5" fillId="0" borderId="10" xfId="0" applyFont="1" applyFill="1" applyBorder="1"/>
    <xf numFmtId="38" fontId="4" fillId="0" borderId="10" xfId="1" applyFont="1" applyFill="1" applyBorder="1"/>
    <xf numFmtId="0" fontId="5" fillId="0" borderId="38" xfId="0" applyFont="1" applyFill="1" applyBorder="1"/>
    <xf numFmtId="38" fontId="5" fillId="0" borderId="11" xfId="1" applyFont="1" applyFill="1" applyBorder="1" applyAlignment="1">
      <alignment horizontal="centerContinuous"/>
    </xf>
    <xf numFmtId="38" fontId="5" fillId="0" borderId="10" xfId="1" applyFont="1" applyFill="1" applyBorder="1" applyAlignment="1">
      <alignment horizontal="centerContinuous"/>
    </xf>
    <xf numFmtId="38" fontId="5" fillId="0" borderId="39" xfId="1" applyFont="1" applyFill="1" applyBorder="1" applyAlignment="1">
      <alignment horizontal="centerContinuous"/>
    </xf>
    <xf numFmtId="0" fontId="5" fillId="0" borderId="5" xfId="0" applyFont="1" applyFill="1" applyBorder="1"/>
    <xf numFmtId="0" fontId="5" fillId="0" borderId="0" xfId="0" applyFont="1" applyFill="1" applyBorder="1"/>
    <xf numFmtId="38" fontId="5" fillId="0" borderId="16" xfId="1" applyFont="1" applyFill="1" applyBorder="1" applyAlignment="1">
      <alignment horizontal="center"/>
    </xf>
    <xf numFmtId="38" fontId="5" fillId="0" borderId="14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Continuous"/>
    </xf>
    <xf numFmtId="38" fontId="5" fillId="0" borderId="0" xfId="1" applyFont="1" applyFill="1" applyBorder="1" applyAlignment="1">
      <alignment horizontal="centerContinuous"/>
    </xf>
    <xf numFmtId="38" fontId="5" fillId="0" borderId="15" xfId="1" applyFont="1" applyFill="1" applyBorder="1" applyAlignment="1">
      <alignment horizontal="centerContinuous"/>
    </xf>
    <xf numFmtId="38" fontId="5" fillId="0" borderId="5" xfId="1" applyFont="1" applyFill="1" applyBorder="1" applyAlignment="1">
      <alignment horizontal="centerContinuous"/>
    </xf>
    <xf numFmtId="38" fontId="4" fillId="0" borderId="16" xfId="1" applyFont="1" applyFill="1" applyBorder="1"/>
    <xf numFmtId="38" fontId="5" fillId="0" borderId="5" xfId="1" applyFont="1" applyFill="1" applyBorder="1"/>
    <xf numFmtId="38" fontId="5" fillId="0" borderId="6" xfId="1" applyFont="1" applyFill="1" applyBorder="1" applyAlignment="1">
      <alignment horizontal="left"/>
    </xf>
    <xf numFmtId="38" fontId="5" fillId="0" borderId="5" xfId="1" applyFont="1" applyFill="1" applyBorder="1" applyAlignment="1"/>
    <xf numFmtId="38" fontId="5" fillId="0" borderId="6" xfId="1" quotePrefix="1" applyFont="1" applyFill="1" applyBorder="1" applyAlignment="1"/>
    <xf numFmtId="38" fontId="5" fillId="0" borderId="16" xfId="1" applyFont="1" applyFill="1" applyBorder="1"/>
    <xf numFmtId="38" fontId="5" fillId="0" borderId="0" xfId="1" quotePrefix="1" applyFont="1" applyFill="1" applyBorder="1" applyAlignment="1">
      <alignment horizontal="centerContinuous"/>
    </xf>
    <xf numFmtId="38" fontId="5" fillId="0" borderId="6" xfId="1" quotePrefix="1" applyFont="1" applyFill="1" applyBorder="1" applyAlignment="1">
      <alignment horizontal="centerContinuous"/>
    </xf>
    <xf numFmtId="38" fontId="5" fillId="0" borderId="17" xfId="1" applyFont="1" applyFill="1" applyBorder="1" applyAlignment="1">
      <alignment horizontal="centerContinuous"/>
    </xf>
    <xf numFmtId="38" fontId="5" fillId="0" borderId="6" xfId="1" quotePrefix="1" applyFont="1" applyFill="1" applyBorder="1" applyAlignment="1">
      <alignment horizontal="left"/>
    </xf>
    <xf numFmtId="38" fontId="5" fillId="0" borderId="0" xfId="1" quotePrefix="1" applyFont="1" applyFill="1" applyBorder="1" applyAlignment="1">
      <alignment horizontal="left"/>
    </xf>
    <xf numFmtId="38" fontId="5" fillId="0" borderId="17" xfId="1" applyFont="1" applyFill="1" applyBorder="1"/>
    <xf numFmtId="38" fontId="5" fillId="0" borderId="7" xfId="1" applyFont="1" applyFill="1" applyBorder="1"/>
    <xf numFmtId="38" fontId="4" fillId="0" borderId="18" xfId="1" quotePrefix="1" applyFont="1" applyFill="1" applyBorder="1" applyAlignment="1">
      <alignment horizontal="center"/>
    </xf>
    <xf numFmtId="38" fontId="5" fillId="0" borderId="2" xfId="1" quotePrefix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Continuous" vertical="center"/>
    </xf>
    <xf numFmtId="38" fontId="5" fillId="0" borderId="3" xfId="1" quotePrefix="1" applyFont="1" applyFill="1" applyBorder="1" applyAlignment="1">
      <alignment horizontal="centerContinuous" vertical="center"/>
    </xf>
    <xf numFmtId="38" fontId="5" fillId="0" borderId="1" xfId="1" quotePrefix="1" applyFont="1" applyFill="1" applyBorder="1" applyAlignment="1">
      <alignment horizontal="centerContinuous" vertical="center"/>
    </xf>
    <xf numFmtId="38" fontId="5" fillId="0" borderId="1" xfId="1" applyFont="1" applyFill="1" applyBorder="1" applyAlignment="1">
      <alignment horizontal="center" vertical="center"/>
    </xf>
    <xf numFmtId="38" fontId="4" fillId="0" borderId="0" xfId="1" quotePrefix="1" applyFont="1" applyFill="1" applyBorder="1" applyAlignment="1">
      <alignment horizontal="center"/>
    </xf>
    <xf numFmtId="38" fontId="5" fillId="0" borderId="19" xfId="1" applyFont="1" applyFill="1" applyBorder="1" applyAlignment="1">
      <alignment horizontal="left" vertical="center"/>
    </xf>
    <xf numFmtId="38" fontId="5" fillId="0" borderId="3" xfId="1" quotePrefix="1" applyFont="1" applyFill="1" applyBorder="1" applyAlignment="1">
      <alignment horizontal="left" vertical="center"/>
    </xf>
    <xf numFmtId="38" fontId="10" fillId="0" borderId="18" xfId="1" applyFont="1" applyFill="1" applyBorder="1" applyAlignment="1">
      <alignment horizontal="distributed" shrinkToFit="1"/>
    </xf>
    <xf numFmtId="38" fontId="5" fillId="0" borderId="7" xfId="1" applyFont="1" applyFill="1" applyBorder="1" applyAlignment="1">
      <alignment horizontal="left" vertical="center"/>
    </xf>
    <xf numFmtId="38" fontId="5" fillId="0" borderId="8" xfId="1" applyFont="1" applyFill="1" applyBorder="1" applyAlignment="1">
      <alignment horizontal="centerContinuous" vertical="center"/>
    </xf>
    <xf numFmtId="38" fontId="5" fillId="0" borderId="4" xfId="1" applyFont="1" applyFill="1" applyBorder="1" applyAlignment="1">
      <alignment horizontal="centerContinuous" vertical="center"/>
    </xf>
    <xf numFmtId="38" fontId="4" fillId="0" borderId="4" xfId="1" applyFont="1" applyFill="1" applyBorder="1" applyAlignment="1">
      <alignment horizontal="centerContinuous"/>
    </xf>
    <xf numFmtId="38" fontId="4" fillId="0" borderId="9" xfId="1" applyFont="1" applyFill="1" applyBorder="1" applyAlignment="1">
      <alignment horizontal="left" vertical="center"/>
    </xf>
    <xf numFmtId="38" fontId="4" fillId="0" borderId="10" xfId="1" applyFont="1" applyFill="1" applyBorder="1" applyAlignment="1">
      <alignment vertical="center"/>
    </xf>
    <xf numFmtId="38" fontId="4" fillId="0" borderId="36" xfId="1" applyFont="1" applyFill="1" applyBorder="1" applyAlignment="1">
      <alignment horizontal="center"/>
    </xf>
    <xf numFmtId="38" fontId="4" fillId="0" borderId="0" xfId="1" quotePrefix="1" applyFont="1" applyFill="1" applyBorder="1" applyAlignment="1">
      <alignment horizontal="right" vertical="top"/>
    </xf>
    <xf numFmtId="38" fontId="5" fillId="0" borderId="1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vertical="center"/>
    </xf>
    <xf numFmtId="181" fontId="5" fillId="0" borderId="3" xfId="1" applyNumberFormat="1" applyFont="1" applyFill="1" applyBorder="1" applyAlignment="1">
      <alignment vertical="center"/>
    </xf>
    <xf numFmtId="182" fontId="5" fillId="0" borderId="3" xfId="1" applyNumberFormat="1" applyFont="1" applyFill="1" applyBorder="1" applyAlignment="1">
      <alignment vertical="center"/>
    </xf>
    <xf numFmtId="177" fontId="5" fillId="0" borderId="27" xfId="1" applyNumberFormat="1" applyFont="1" applyFill="1" applyBorder="1" applyAlignment="1">
      <alignment vertical="center"/>
    </xf>
    <xf numFmtId="179" fontId="5" fillId="0" borderId="28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177" fontId="5" fillId="0" borderId="23" xfId="1" applyNumberFormat="1" applyFont="1" applyFill="1" applyBorder="1" applyAlignment="1">
      <alignment vertical="center"/>
    </xf>
    <xf numFmtId="181" fontId="5" fillId="0" borderId="23" xfId="1" applyNumberFormat="1" applyFont="1" applyFill="1" applyBorder="1" applyAlignment="1">
      <alignment vertical="center"/>
    </xf>
    <xf numFmtId="182" fontId="5" fillId="0" borderId="23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177" fontId="5" fillId="0" borderId="4" xfId="1" applyNumberFormat="1" applyFont="1" applyFill="1" applyBorder="1" applyAlignment="1">
      <alignment vertical="center"/>
    </xf>
    <xf numFmtId="179" fontId="5" fillId="0" borderId="29" xfId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vertical="center"/>
    </xf>
    <xf numFmtId="38" fontId="4" fillId="0" borderId="0" xfId="1" applyFont="1"/>
    <xf numFmtId="38" fontId="5" fillId="0" borderId="22" xfId="1" applyFont="1" applyFill="1" applyBorder="1" applyAlignment="1">
      <alignment vertical="center"/>
    </xf>
    <xf numFmtId="182" fontId="5" fillId="0" borderId="25" xfId="1" applyNumberFormat="1" applyFont="1" applyFill="1" applyBorder="1" applyAlignment="1">
      <alignment vertical="center"/>
    </xf>
    <xf numFmtId="3" fontId="5" fillId="0" borderId="28" xfId="1" applyNumberFormat="1" applyFont="1" applyFill="1" applyBorder="1" applyAlignment="1">
      <alignment vertical="center"/>
    </xf>
    <xf numFmtId="38" fontId="5" fillId="0" borderId="43" xfId="1" applyFont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177" fontId="5" fillId="0" borderId="4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81" fontId="5" fillId="0" borderId="44" xfId="1" applyNumberFormat="1" applyFont="1" applyBorder="1" applyAlignment="1">
      <alignment vertical="center"/>
    </xf>
    <xf numFmtId="182" fontId="5" fillId="0" borderId="4" xfId="1" applyNumberFormat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177" fontId="5" fillId="0" borderId="4" xfId="1" applyNumberFormat="1" applyFont="1" applyBorder="1" applyAlignment="1">
      <alignment vertical="center"/>
    </xf>
    <xf numFmtId="179" fontId="5" fillId="0" borderId="43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horizontal="distributed"/>
    </xf>
    <xf numFmtId="38" fontId="4" fillId="0" borderId="3" xfId="1" applyFont="1" applyFill="1" applyBorder="1" applyAlignment="1">
      <alignment horizontal="distributed" vertical="center"/>
    </xf>
    <xf numFmtId="38" fontId="5" fillId="0" borderId="6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/>
    </xf>
    <xf numFmtId="38" fontId="5" fillId="0" borderId="15" xfId="1" applyFont="1" applyFill="1" applyBorder="1" applyAlignment="1">
      <alignment horizontal="center"/>
    </xf>
    <xf numFmtId="38" fontId="5" fillId="0" borderId="1" xfId="1" quotePrefix="1" applyFont="1" applyFill="1" applyBorder="1" applyAlignment="1">
      <alignment horizontal="center" vertical="center"/>
    </xf>
    <xf numFmtId="38" fontId="5" fillId="0" borderId="3" xfId="1" quotePrefix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6" xfId="1" applyFont="1" applyFill="1" applyBorder="1" applyAlignment="1"/>
    <xf numFmtId="38" fontId="5" fillId="0" borderId="0" xfId="1" applyFont="1" applyFill="1" applyBorder="1" applyAlignment="1"/>
    <xf numFmtId="38" fontId="5" fillId="0" borderId="6" xfId="1" quotePrefix="1" applyFont="1" applyFill="1" applyBorder="1" applyAlignment="1">
      <alignment horizontal="center"/>
    </xf>
    <xf numFmtId="38" fontId="5" fillId="0" borderId="1" xfId="1" applyFont="1" applyFill="1" applyBorder="1"/>
    <xf numFmtId="3" fontId="5" fillId="0" borderId="3" xfId="1" applyNumberFormat="1" applyFont="1" applyFill="1" applyBorder="1"/>
    <xf numFmtId="177" fontId="5" fillId="0" borderId="3" xfId="1" applyNumberFormat="1" applyFont="1" applyFill="1" applyBorder="1"/>
    <xf numFmtId="178" fontId="5" fillId="0" borderId="3" xfId="1" applyNumberFormat="1" applyFont="1" applyFill="1" applyBorder="1"/>
    <xf numFmtId="181" fontId="5" fillId="0" borderId="3" xfId="1" applyNumberFormat="1" applyFont="1" applyFill="1" applyBorder="1"/>
    <xf numFmtId="179" fontId="5" fillId="0" borderId="1" xfId="1" applyNumberFormat="1" applyFont="1" applyFill="1" applyBorder="1"/>
    <xf numFmtId="182" fontId="5" fillId="0" borderId="3" xfId="1" applyNumberFormat="1" applyFont="1" applyFill="1" applyBorder="1"/>
    <xf numFmtId="38" fontId="5" fillId="0" borderId="3" xfId="1" applyFont="1" applyFill="1" applyBorder="1" applyAlignment="1">
      <alignment horizontal="right"/>
    </xf>
    <xf numFmtId="181" fontId="5" fillId="0" borderId="27" xfId="1" applyNumberFormat="1" applyFont="1" applyFill="1" applyBorder="1"/>
    <xf numFmtId="177" fontId="5" fillId="0" borderId="3" xfId="1" applyNumberFormat="1" applyFont="1" applyFill="1" applyBorder="1" applyAlignment="1">
      <alignment horizontal="right"/>
    </xf>
    <xf numFmtId="179" fontId="5" fillId="0" borderId="1" xfId="1" applyNumberFormat="1" applyFont="1" applyFill="1" applyBorder="1" applyAlignment="1">
      <alignment horizontal="right"/>
    </xf>
    <xf numFmtId="38" fontId="5" fillId="0" borderId="20" xfId="1" applyFont="1" applyFill="1" applyBorder="1"/>
    <xf numFmtId="38" fontId="5" fillId="0" borderId="21" xfId="1" applyFont="1" applyFill="1" applyBorder="1"/>
    <xf numFmtId="181" fontId="5" fillId="0" borderId="21" xfId="1" applyNumberFormat="1" applyFont="1" applyFill="1" applyBorder="1"/>
    <xf numFmtId="177" fontId="5" fillId="0" borderId="27" xfId="1" applyNumberFormat="1" applyFont="1" applyFill="1" applyBorder="1"/>
    <xf numFmtId="179" fontId="5" fillId="0" borderId="41" xfId="1" applyNumberFormat="1" applyFont="1" applyFill="1" applyBorder="1"/>
    <xf numFmtId="177" fontId="5" fillId="0" borderId="21" xfId="1" applyNumberFormat="1" applyFont="1" applyFill="1" applyBorder="1"/>
    <xf numFmtId="178" fontId="5" fillId="0" borderId="21" xfId="1" applyNumberFormat="1" applyFont="1" applyFill="1" applyBorder="1"/>
    <xf numFmtId="181" fontId="5" fillId="0" borderId="27" xfId="1" applyNumberFormat="1" applyFont="1" applyFill="1" applyBorder="1" applyAlignment="1">
      <alignment horizontal="center"/>
    </xf>
    <xf numFmtId="180" fontId="5" fillId="0" borderId="41" xfId="1" applyNumberFormat="1" applyFont="1" applyFill="1" applyBorder="1"/>
    <xf numFmtId="38" fontId="5" fillId="0" borderId="30" xfId="1" applyFont="1" applyFill="1" applyBorder="1"/>
    <xf numFmtId="38" fontId="5" fillId="0" borderId="23" xfId="1" applyFont="1" applyFill="1" applyBorder="1"/>
    <xf numFmtId="177" fontId="5" fillId="0" borderId="25" xfId="1" applyNumberFormat="1" applyFont="1" applyFill="1" applyBorder="1"/>
    <xf numFmtId="177" fontId="5" fillId="0" borderId="23" xfId="1" applyNumberFormat="1" applyFont="1" applyFill="1" applyBorder="1"/>
    <xf numFmtId="181" fontId="5" fillId="0" borderId="23" xfId="1" applyNumberFormat="1" applyFont="1" applyFill="1" applyBorder="1"/>
    <xf numFmtId="179" fontId="5" fillId="0" borderId="26" xfId="1" applyNumberFormat="1" applyFont="1" applyFill="1" applyBorder="1"/>
    <xf numFmtId="38" fontId="5" fillId="0" borderId="11" xfId="1" applyFont="1" applyFill="1" applyBorder="1" applyAlignment="1">
      <alignment horizontal="right"/>
    </xf>
    <xf numFmtId="38" fontId="5" fillId="0" borderId="10" xfId="1" applyFont="1" applyFill="1" applyBorder="1" applyAlignment="1">
      <alignment horizontal="right"/>
    </xf>
    <xf numFmtId="38" fontId="5" fillId="0" borderId="36" xfId="1" applyFont="1" applyFill="1" applyBorder="1" applyAlignment="1">
      <alignment horizontal="right"/>
    </xf>
    <xf numFmtId="38" fontId="5" fillId="0" borderId="11" xfId="1" applyFont="1" applyFill="1" applyBorder="1" applyAlignment="1"/>
    <xf numFmtId="177" fontId="5" fillId="0" borderId="36" xfId="1" applyNumberFormat="1" applyFont="1" applyFill="1" applyBorder="1"/>
    <xf numFmtId="181" fontId="5" fillId="0" borderId="36" xfId="1" applyNumberFormat="1" applyFont="1" applyFill="1" applyBorder="1" applyAlignment="1">
      <alignment horizontal="right"/>
    </xf>
    <xf numFmtId="181" fontId="5" fillId="0" borderId="10" xfId="1" applyNumberFormat="1" applyFont="1" applyFill="1" applyBorder="1" applyAlignment="1">
      <alignment horizontal="right"/>
    </xf>
    <xf numFmtId="182" fontId="5" fillId="0" borderId="36" xfId="1" applyNumberFormat="1" applyFont="1" applyFill="1" applyBorder="1"/>
    <xf numFmtId="179" fontId="5" fillId="0" borderId="37" xfId="1" applyNumberFormat="1" applyFont="1" applyFill="1" applyBorder="1"/>
    <xf numFmtId="38" fontId="4" fillId="0" borderId="25" xfId="1" applyFont="1" applyBorder="1" applyAlignment="1">
      <alignment horizontal="center"/>
    </xf>
    <xf numFmtId="38" fontId="5" fillId="0" borderId="25" xfId="1" applyFont="1" applyFill="1" applyBorder="1" applyAlignment="1">
      <alignment horizontal="right"/>
    </xf>
    <xf numFmtId="181" fontId="5" fillId="0" borderId="25" xfId="1" applyNumberFormat="1" applyFont="1" applyFill="1" applyBorder="1"/>
    <xf numFmtId="182" fontId="5" fillId="0" borderId="25" xfId="1" applyNumberFormat="1" applyFont="1" applyFill="1" applyBorder="1"/>
    <xf numFmtId="38" fontId="5" fillId="0" borderId="25" xfId="1" applyFont="1" applyFill="1" applyBorder="1"/>
    <xf numFmtId="179" fontId="5" fillId="0" borderId="26" xfId="1" applyNumberFormat="1" applyFont="1" applyFill="1" applyBorder="1" applyAlignment="1">
      <alignment horizontal="right"/>
    </xf>
    <xf numFmtId="38" fontId="4" fillId="0" borderId="0" xfId="1" applyFont="1" applyBorder="1"/>
    <xf numFmtId="176" fontId="5" fillId="0" borderId="6" xfId="1" applyNumberFormat="1" applyFont="1" applyFill="1" applyBorder="1"/>
    <xf numFmtId="38" fontId="5" fillId="0" borderId="18" xfId="1" applyFont="1" applyFill="1" applyBorder="1"/>
    <xf numFmtId="182" fontId="5" fillId="0" borderId="27" xfId="1" applyNumberFormat="1" applyFont="1" applyFill="1" applyBorder="1"/>
    <xf numFmtId="182" fontId="5" fillId="0" borderId="21" xfId="1" applyNumberFormat="1" applyFont="1" applyFill="1" applyBorder="1"/>
    <xf numFmtId="182" fontId="5" fillId="0" borderId="23" xfId="1" applyNumberFormat="1" applyFont="1" applyFill="1" applyBorder="1"/>
    <xf numFmtId="38" fontId="5" fillId="0" borderId="1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177" fontId="5" fillId="0" borderId="28" xfId="1" applyNumberFormat="1" applyFont="1" applyFill="1" applyBorder="1" applyAlignment="1">
      <alignment horizontal="right" vertical="center"/>
    </xf>
    <xf numFmtId="176" fontId="5" fillId="0" borderId="45" xfId="1" applyNumberFormat="1" applyFont="1" applyBorder="1" applyAlignment="1">
      <alignment vertical="center"/>
    </xf>
    <xf numFmtId="38" fontId="5" fillId="0" borderId="49" xfId="1" applyFont="1" applyFill="1" applyBorder="1" applyAlignment="1">
      <alignment vertical="center"/>
    </xf>
    <xf numFmtId="38" fontId="5" fillId="0" borderId="47" xfId="1" applyFont="1" applyFill="1" applyBorder="1" applyAlignment="1">
      <alignment vertical="center"/>
    </xf>
    <xf numFmtId="182" fontId="5" fillId="0" borderId="48" xfId="1" applyNumberFormat="1" applyFont="1" applyFill="1" applyBorder="1" applyAlignment="1">
      <alignment vertical="center"/>
    </xf>
    <xf numFmtId="181" fontId="5" fillId="0" borderId="47" xfId="1" applyNumberFormat="1" applyFont="1" applyFill="1" applyBorder="1" applyAlignment="1">
      <alignment vertical="center"/>
    </xf>
    <xf numFmtId="179" fontId="5" fillId="0" borderId="49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10" fillId="0" borderId="42" xfId="1" applyFont="1" applyFill="1" applyBorder="1" applyAlignment="1">
      <alignment horizontal="center" vertical="center" shrinkToFit="1"/>
    </xf>
    <xf numFmtId="38" fontId="10" fillId="0" borderId="23" xfId="1" applyFont="1" applyFill="1" applyBorder="1" applyAlignment="1">
      <alignment horizontal="center" vertical="center" shrinkToFit="1"/>
    </xf>
    <xf numFmtId="38" fontId="10" fillId="0" borderId="25" xfId="1" applyFont="1" applyFill="1" applyBorder="1" applyAlignment="1">
      <alignment horizontal="center" vertical="center" shrinkToFit="1"/>
    </xf>
    <xf numFmtId="38" fontId="8" fillId="0" borderId="46" xfId="1" applyFont="1" applyFill="1" applyBorder="1" applyAlignment="1">
      <alignment horizontal="center" vertical="center"/>
    </xf>
    <xf numFmtId="38" fontId="8" fillId="0" borderId="47" xfId="1" applyFont="1" applyFill="1" applyBorder="1" applyAlignment="1">
      <alignment horizontal="center" vertical="center"/>
    </xf>
    <xf numFmtId="38" fontId="8" fillId="0" borderId="48" xfId="1" applyFont="1" applyFill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5" fillId="0" borderId="30" xfId="1" applyFont="1" applyFill="1" applyBorder="1" applyAlignment="1"/>
    <xf numFmtId="0" fontId="9" fillId="0" borderId="23" xfId="0" applyFont="1" applyFill="1" applyBorder="1" applyAlignment="1"/>
    <xf numFmtId="0" fontId="9" fillId="0" borderId="25" xfId="0" applyFont="1" applyFill="1" applyBorder="1" applyAlignment="1"/>
    <xf numFmtId="38" fontId="5" fillId="0" borderId="20" xfId="1" applyFont="1" applyFill="1" applyBorder="1" applyAlignment="1"/>
    <xf numFmtId="0" fontId="9" fillId="0" borderId="21" xfId="0" applyFont="1" applyFill="1" applyBorder="1" applyAlignment="1"/>
    <xf numFmtId="0" fontId="9" fillId="0" borderId="27" xfId="0" applyFont="1" applyFill="1" applyBorder="1" applyAlignment="1"/>
    <xf numFmtId="182" fontId="5" fillId="0" borderId="30" xfId="1" applyNumberFormat="1" applyFont="1" applyFill="1" applyBorder="1" applyAlignment="1"/>
    <xf numFmtId="182" fontId="9" fillId="0" borderId="23" xfId="0" applyNumberFormat="1" applyFont="1" applyFill="1" applyBorder="1" applyAlignment="1"/>
    <xf numFmtId="182" fontId="9" fillId="0" borderId="25" xfId="0" applyNumberFormat="1" applyFont="1" applyFill="1" applyBorder="1" applyAlignment="1"/>
    <xf numFmtId="38" fontId="4" fillId="0" borderId="6" xfId="1" applyFont="1" applyFill="1" applyBorder="1" applyAlignment="1">
      <alignment horizontal="center" shrinkToFit="1"/>
    </xf>
    <xf numFmtId="0" fontId="9" fillId="0" borderId="0" xfId="0" applyFont="1" applyFill="1" applyBorder="1" applyAlignment="1">
      <alignment horizontal="center" shrinkToFit="1"/>
    </xf>
    <xf numFmtId="0" fontId="9" fillId="0" borderId="17" xfId="0" applyFont="1" applyFill="1" applyBorder="1" applyAlignment="1">
      <alignment horizontal="center" shrinkToFit="1"/>
    </xf>
    <xf numFmtId="0" fontId="9" fillId="0" borderId="0" xfId="0" applyFont="1" applyFill="1" applyAlignment="1">
      <alignment horizontal="center" shrinkToFit="1"/>
    </xf>
    <xf numFmtId="38" fontId="8" fillId="0" borderId="21" xfId="1" applyFont="1" applyFill="1" applyBorder="1" applyAlignment="1">
      <alignment horizontal="distributed" vertical="center"/>
    </xf>
    <xf numFmtId="38" fontId="4" fillId="0" borderId="23" xfId="1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distributed" vertical="center"/>
    </xf>
    <xf numFmtId="38" fontId="10" fillId="0" borderId="21" xfId="1" applyFont="1" applyFill="1" applyBorder="1" applyAlignment="1">
      <alignment horizontal="distributed" vertical="center"/>
    </xf>
    <xf numFmtId="38" fontId="4" fillId="0" borderId="21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/>
    </xf>
    <xf numFmtId="38" fontId="4" fillId="0" borderId="3" xfId="1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38" fontId="4" fillId="0" borderId="4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5" fillId="0" borderId="23" xfId="1" applyFont="1" applyFill="1" applyBorder="1" applyAlignment="1"/>
    <xf numFmtId="38" fontId="5" fillId="0" borderId="25" xfId="1" applyFont="1" applyFill="1" applyBorder="1" applyAlignment="1"/>
    <xf numFmtId="38" fontId="5" fillId="0" borderId="6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/>
    </xf>
    <xf numFmtId="38" fontId="5" fillId="0" borderId="17" xfId="1" applyFont="1" applyFill="1" applyBorder="1" applyAlignment="1">
      <alignment horizontal="center"/>
    </xf>
    <xf numFmtId="38" fontId="5" fillId="0" borderId="24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/>
    </xf>
    <xf numFmtId="38" fontId="5" fillId="0" borderId="21" xfId="1" applyFont="1" applyFill="1" applyBorder="1" applyAlignment="1">
      <alignment horizontal="distributed" vertical="center" shrinkToFit="1"/>
    </xf>
    <xf numFmtId="182" fontId="5" fillId="0" borderId="21" xfId="1" applyNumberFormat="1" applyFont="1" applyFill="1" applyBorder="1" applyAlignment="1">
      <alignment horizontal="right" vertical="center"/>
    </xf>
    <xf numFmtId="182" fontId="5" fillId="0" borderId="27" xfId="1" applyNumberFormat="1" applyFont="1" applyFill="1" applyBorder="1" applyAlignment="1">
      <alignment horizontal="right" vertical="center"/>
    </xf>
    <xf numFmtId="180" fontId="5" fillId="0" borderId="20" xfId="1" applyNumberFormat="1" applyFont="1" applyFill="1" applyBorder="1" applyAlignment="1">
      <alignment horizontal="right" vertical="center"/>
    </xf>
    <xf numFmtId="180" fontId="5" fillId="0" borderId="21" xfId="1" applyNumberFormat="1" applyFont="1" applyFill="1" applyBorder="1" applyAlignment="1">
      <alignment horizontal="right" vertical="center"/>
    </xf>
    <xf numFmtId="180" fontId="5" fillId="0" borderId="33" xfId="1" applyNumberFormat="1" applyFont="1" applyFill="1" applyBorder="1" applyAlignment="1">
      <alignment horizontal="right" vertical="center"/>
    </xf>
    <xf numFmtId="38" fontId="5" fillId="0" borderId="1" xfId="1" quotePrefix="1" applyFont="1" applyFill="1" applyBorder="1" applyAlignment="1">
      <alignment horizontal="center" vertical="center"/>
    </xf>
    <xf numFmtId="38" fontId="5" fillId="0" borderId="3" xfId="1" quotePrefix="1" applyFont="1" applyFill="1" applyBorder="1" applyAlignment="1">
      <alignment horizontal="center" vertical="center"/>
    </xf>
    <xf numFmtId="38" fontId="5" fillId="0" borderId="18" xfId="1" quotePrefix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6" xfId="1" applyFont="1" applyFill="1" applyBorder="1" applyAlignment="1"/>
    <xf numFmtId="38" fontId="5" fillId="0" borderId="0" xfId="1" applyFont="1" applyFill="1" applyBorder="1" applyAlignment="1"/>
    <xf numFmtId="38" fontId="5" fillId="0" borderId="17" xfId="1" applyFont="1" applyFill="1" applyBorder="1" applyAlignment="1"/>
    <xf numFmtId="38" fontId="5" fillId="0" borderId="6" xfId="1" quotePrefix="1" applyFont="1" applyFill="1" applyBorder="1" applyAlignment="1">
      <alignment horizontal="center"/>
    </xf>
    <xf numFmtId="38" fontId="5" fillId="0" borderId="0" xfId="1" quotePrefix="1" applyFont="1" applyFill="1" applyBorder="1" applyAlignment="1">
      <alignment horizontal="center"/>
    </xf>
    <xf numFmtId="38" fontId="5" fillId="0" borderId="17" xfId="1" quotePrefix="1" applyFont="1" applyFill="1" applyBorder="1" applyAlignment="1">
      <alignment horizontal="center"/>
    </xf>
    <xf numFmtId="38" fontId="5" fillId="0" borderId="21" xfId="1" applyFont="1" applyFill="1" applyBorder="1" applyAlignment="1">
      <alignment horizontal="distributed" vertical="center"/>
    </xf>
    <xf numFmtId="182" fontId="5" fillId="0" borderId="21" xfId="1" applyNumberFormat="1" applyFont="1" applyFill="1" applyBorder="1" applyAlignment="1">
      <alignment horizontal="center" vertical="center"/>
    </xf>
    <xf numFmtId="182" fontId="5" fillId="0" borderId="27" xfId="1" applyNumberFormat="1" applyFont="1" applyFill="1" applyBorder="1" applyAlignment="1">
      <alignment horizontal="center" vertical="center"/>
    </xf>
    <xf numFmtId="182" fontId="5" fillId="0" borderId="21" xfId="1" applyNumberFormat="1" applyFont="1" applyFill="1" applyBorder="1" applyAlignment="1">
      <alignment vertical="center"/>
    </xf>
    <xf numFmtId="182" fontId="5" fillId="0" borderId="27" xfId="1" applyNumberFormat="1" applyFont="1" applyFill="1" applyBorder="1" applyAlignment="1">
      <alignment vertical="center"/>
    </xf>
    <xf numFmtId="182" fontId="5" fillId="0" borderId="23" xfId="1" applyNumberFormat="1" applyFont="1" applyFill="1" applyBorder="1" applyAlignment="1">
      <alignment vertical="center"/>
    </xf>
    <xf numFmtId="182" fontId="5" fillId="0" borderId="25" xfId="1" applyNumberFormat="1" applyFont="1" applyFill="1" applyBorder="1" applyAlignment="1">
      <alignment vertical="center"/>
    </xf>
    <xf numFmtId="180" fontId="5" fillId="0" borderId="30" xfId="1" applyNumberFormat="1" applyFont="1" applyFill="1" applyBorder="1" applyAlignment="1">
      <alignment horizontal="right" vertical="center"/>
    </xf>
    <xf numFmtId="180" fontId="5" fillId="0" borderId="23" xfId="1" applyNumberFormat="1" applyFont="1" applyFill="1" applyBorder="1" applyAlignment="1">
      <alignment horizontal="right" vertical="center"/>
    </xf>
    <xf numFmtId="180" fontId="5" fillId="0" borderId="4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10</xdr:row>
      <xdr:rowOff>104775</xdr:rowOff>
    </xdr:from>
    <xdr:to>
      <xdr:col>25</xdr:col>
      <xdr:colOff>342900</xdr:colOff>
      <xdr:row>10</xdr:row>
      <xdr:rowOff>106363</xdr:rowOff>
    </xdr:to>
    <xdr:cxnSp macro="">
      <xdr:nvCxnSpPr>
        <xdr:cNvPr id="3" name="直線コネクタ 2"/>
        <xdr:cNvCxnSpPr/>
      </xdr:nvCxnSpPr>
      <xdr:spPr>
        <a:xfrm>
          <a:off x="7419975" y="2381250"/>
          <a:ext cx="247650" cy="1588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95250</xdr:colOff>
      <xdr:row>30</xdr:row>
      <xdr:rowOff>104775</xdr:rowOff>
    </xdr:from>
    <xdr:to>
      <xdr:col>25</xdr:col>
      <xdr:colOff>342900</xdr:colOff>
      <xdr:row>30</xdr:row>
      <xdr:rowOff>106363</xdr:rowOff>
    </xdr:to>
    <xdr:cxnSp macro="">
      <xdr:nvCxnSpPr>
        <xdr:cNvPr id="5" name="直線コネクタ 4"/>
        <xdr:cNvCxnSpPr/>
      </xdr:nvCxnSpPr>
      <xdr:spPr>
        <a:xfrm>
          <a:off x="6714711" y="2390775"/>
          <a:ext cx="247650" cy="1588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95250</xdr:colOff>
      <xdr:row>46</xdr:row>
      <xdr:rowOff>104775</xdr:rowOff>
    </xdr:from>
    <xdr:to>
      <xdr:col>25</xdr:col>
      <xdr:colOff>342900</xdr:colOff>
      <xdr:row>46</xdr:row>
      <xdr:rowOff>106363</xdr:rowOff>
    </xdr:to>
    <xdr:cxnSp macro="">
      <xdr:nvCxnSpPr>
        <xdr:cNvPr id="4" name="直線コネクタ 3"/>
        <xdr:cNvCxnSpPr/>
      </xdr:nvCxnSpPr>
      <xdr:spPr>
        <a:xfrm>
          <a:off x="6721337" y="8672305"/>
          <a:ext cx="247650" cy="1588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95250</xdr:colOff>
      <xdr:row>6</xdr:row>
      <xdr:rowOff>104775</xdr:rowOff>
    </xdr:from>
    <xdr:to>
      <xdr:col>30</xdr:col>
      <xdr:colOff>342900</xdr:colOff>
      <xdr:row>6</xdr:row>
      <xdr:rowOff>106363</xdr:rowOff>
    </xdr:to>
    <xdr:cxnSp macro="">
      <xdr:nvCxnSpPr>
        <xdr:cNvPr id="4" name="直線コネクタ 3"/>
        <xdr:cNvCxnSpPr/>
      </xdr:nvCxnSpPr>
      <xdr:spPr>
        <a:xfrm>
          <a:off x="8191500" y="11163300"/>
          <a:ext cx="247650" cy="1588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142875</xdr:rowOff>
    </xdr:from>
    <xdr:to>
      <xdr:col>3</xdr:col>
      <xdr:colOff>95250</xdr:colOff>
      <xdr:row>21</xdr:row>
      <xdr:rowOff>190500</xdr:rowOff>
    </xdr:to>
    <xdr:sp macro="" textlink="">
      <xdr:nvSpPr>
        <xdr:cNvPr id="6" name="左中かっこ 5"/>
        <xdr:cNvSpPr/>
      </xdr:nvSpPr>
      <xdr:spPr>
        <a:xfrm>
          <a:off x="495300" y="13277850"/>
          <a:ext cx="95250" cy="1933575"/>
        </a:xfrm>
        <a:prstGeom prst="leftBrace">
          <a:avLst>
            <a:gd name="adj1" fmla="val 75934"/>
            <a:gd name="adj2" fmla="val 49507"/>
          </a:avLst>
        </a:prstGeom>
        <a:ln w="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lIns="0" tIns="0" rIns="0" bIns="0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23</xdr:row>
      <xdr:rowOff>152400</xdr:rowOff>
    </xdr:from>
    <xdr:to>
      <xdr:col>3</xdr:col>
      <xdr:colOff>85725</xdr:colOff>
      <xdr:row>24</xdr:row>
      <xdr:rowOff>190500</xdr:rowOff>
    </xdr:to>
    <xdr:sp macro="" textlink="">
      <xdr:nvSpPr>
        <xdr:cNvPr id="7" name="左中かっこ 6"/>
        <xdr:cNvSpPr/>
      </xdr:nvSpPr>
      <xdr:spPr>
        <a:xfrm>
          <a:off x="495300" y="15801975"/>
          <a:ext cx="85725" cy="352425"/>
        </a:xfrm>
        <a:prstGeom prst="leftBrace">
          <a:avLst>
            <a:gd name="adj1" fmla="val 75934"/>
            <a:gd name="adj2" fmla="val 49507"/>
          </a:avLst>
        </a:prstGeom>
        <a:ln w="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lIns="0" tIns="0" rIns="0" bIns="0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26</xdr:row>
      <xdr:rowOff>133350</xdr:rowOff>
    </xdr:from>
    <xdr:to>
      <xdr:col>3</xdr:col>
      <xdr:colOff>85725</xdr:colOff>
      <xdr:row>27</xdr:row>
      <xdr:rowOff>171450</xdr:rowOff>
    </xdr:to>
    <xdr:sp macro="" textlink="">
      <xdr:nvSpPr>
        <xdr:cNvPr id="8" name="左中かっこ 7"/>
        <xdr:cNvSpPr/>
      </xdr:nvSpPr>
      <xdr:spPr>
        <a:xfrm>
          <a:off x="495300" y="16725900"/>
          <a:ext cx="85725" cy="352425"/>
        </a:xfrm>
        <a:prstGeom prst="leftBrace">
          <a:avLst>
            <a:gd name="adj1" fmla="val 75934"/>
            <a:gd name="adj2" fmla="val 49507"/>
          </a:avLst>
        </a:prstGeom>
        <a:ln w="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lIns="0" tIns="0" rIns="0" bIns="0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63</xdr:row>
      <xdr:rowOff>142876</xdr:rowOff>
    </xdr:from>
    <xdr:to>
      <xdr:col>3</xdr:col>
      <xdr:colOff>76200</xdr:colOff>
      <xdr:row>66</xdr:row>
      <xdr:rowOff>257176</xdr:rowOff>
    </xdr:to>
    <xdr:sp macro="" textlink="">
      <xdr:nvSpPr>
        <xdr:cNvPr id="9" name="左中かっこ 8"/>
        <xdr:cNvSpPr/>
      </xdr:nvSpPr>
      <xdr:spPr>
        <a:xfrm>
          <a:off x="495300" y="27412951"/>
          <a:ext cx="76200" cy="1200150"/>
        </a:xfrm>
        <a:prstGeom prst="leftBrace">
          <a:avLst>
            <a:gd name="adj1" fmla="val 75934"/>
            <a:gd name="adj2" fmla="val 49507"/>
          </a:avLst>
        </a:prstGeom>
        <a:ln w="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lIns="0" tIns="0" rIns="0" bIns="0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</xdr:colOff>
      <xdr:row>68</xdr:row>
      <xdr:rowOff>161925</xdr:rowOff>
    </xdr:from>
    <xdr:to>
      <xdr:col>3</xdr:col>
      <xdr:colOff>57151</xdr:colOff>
      <xdr:row>70</xdr:row>
      <xdr:rowOff>219075</xdr:rowOff>
    </xdr:to>
    <xdr:sp macro="" textlink="">
      <xdr:nvSpPr>
        <xdr:cNvPr id="10" name="左中かっこ 9"/>
        <xdr:cNvSpPr/>
      </xdr:nvSpPr>
      <xdr:spPr>
        <a:xfrm>
          <a:off x="495301" y="29241750"/>
          <a:ext cx="57150" cy="781050"/>
        </a:xfrm>
        <a:prstGeom prst="leftBrace">
          <a:avLst>
            <a:gd name="adj1" fmla="val 75934"/>
            <a:gd name="adj2" fmla="val 49507"/>
          </a:avLst>
        </a:prstGeom>
        <a:ln w="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lIns="0" tIns="0" rIns="0" bIns="0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30</xdr:col>
      <xdr:colOff>95250</xdr:colOff>
      <xdr:row>54</xdr:row>
      <xdr:rowOff>104775</xdr:rowOff>
    </xdr:from>
    <xdr:to>
      <xdr:col>30</xdr:col>
      <xdr:colOff>342900</xdr:colOff>
      <xdr:row>54</xdr:row>
      <xdr:rowOff>106363</xdr:rowOff>
    </xdr:to>
    <xdr:cxnSp macro="">
      <xdr:nvCxnSpPr>
        <xdr:cNvPr id="12" name="直線コネクタ 11"/>
        <xdr:cNvCxnSpPr/>
      </xdr:nvCxnSpPr>
      <xdr:spPr>
        <a:xfrm>
          <a:off x="7598709" y="1503269"/>
          <a:ext cx="247650" cy="1588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7</xdr:row>
      <xdr:rowOff>114300</xdr:rowOff>
    </xdr:from>
    <xdr:to>
      <xdr:col>25</xdr:col>
      <xdr:colOff>104775</xdr:colOff>
      <xdr:row>7</xdr:row>
      <xdr:rowOff>115888</xdr:rowOff>
    </xdr:to>
    <xdr:cxnSp macro="">
      <xdr:nvCxnSpPr>
        <xdr:cNvPr id="5" name="直線コネクタ 4"/>
        <xdr:cNvCxnSpPr/>
      </xdr:nvCxnSpPr>
      <xdr:spPr>
        <a:xfrm>
          <a:off x="7791450" y="34232850"/>
          <a:ext cx="295275" cy="1588"/>
        </a:xfrm>
        <a:prstGeom prst="line">
          <a:avLst/>
        </a:prstGeom>
        <a:ln w="0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7"/>
  <sheetViews>
    <sheetView tabSelected="1" view="pageBreakPreview" zoomScale="115" zoomScaleNormal="100" zoomScaleSheetLayoutView="115" workbookViewId="0">
      <selection activeCell="E17" sqref="E17"/>
    </sheetView>
  </sheetViews>
  <sheetFormatPr defaultColWidth="9" defaultRowHeight="13.5"/>
  <cols>
    <col min="1" max="4" width="1.25" style="4" customWidth="1"/>
    <col min="5" max="5" width="9.75" style="4" customWidth="1"/>
    <col min="6" max="6" width="10" style="4" customWidth="1"/>
    <col min="7" max="7" width="2" style="4" customWidth="1"/>
    <col min="8" max="8" width="0.875" style="4" customWidth="1"/>
    <col min="9" max="9" width="7.375" style="4" customWidth="1"/>
    <col min="10" max="10" width="10" style="4" customWidth="1"/>
    <col min="11" max="11" width="2.375" style="4" customWidth="1"/>
    <col min="12" max="12" width="0.875" style="4" customWidth="1"/>
    <col min="13" max="13" width="7" style="4" customWidth="1"/>
    <col min="14" max="14" width="2.375" style="4" customWidth="1"/>
    <col min="15" max="15" width="0.875" style="4" customWidth="1"/>
    <col min="16" max="16" width="7" style="4" customWidth="1"/>
    <col min="17" max="17" width="2.375" style="4" customWidth="1"/>
    <col min="18" max="18" width="0.875" style="4" customWidth="1"/>
    <col min="19" max="19" width="6.625" style="4" customWidth="1"/>
    <col min="20" max="20" width="1.75" style="4" customWidth="1"/>
    <col min="21" max="21" width="0.875" style="4" customWidth="1"/>
    <col min="22" max="22" width="8.125" style="4" customWidth="1"/>
    <col min="23" max="23" width="2.375" style="4" customWidth="1"/>
    <col min="24" max="24" width="0.875" style="4" customWidth="1"/>
    <col min="25" max="25" width="7.5" style="4" customWidth="1"/>
    <col min="26" max="26" width="10" style="4" customWidth="1"/>
    <col min="27" max="27" width="9.75" style="4" customWidth="1"/>
    <col min="28" max="28" width="1.25" style="4" customWidth="1"/>
    <col min="29" max="16384" width="9" style="4"/>
  </cols>
  <sheetData>
    <row r="1" spans="2:28">
      <c r="B1" s="3"/>
      <c r="C1" s="3"/>
      <c r="D1" s="3"/>
      <c r="E1" s="3"/>
    </row>
    <row r="2" spans="2:28" ht="18.75">
      <c r="B2" s="5" t="s">
        <v>177</v>
      </c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2:28" s="9" customFormat="1" ht="1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2:28" s="9" customFormat="1" ht="12">
      <c r="B4" s="10"/>
      <c r="C4" s="10"/>
      <c r="D4" s="10"/>
      <c r="E4" s="10"/>
    </row>
    <row r="5" spans="2:28" s="9" customFormat="1" ht="18" customHeight="1">
      <c r="B5" s="11" t="s">
        <v>166</v>
      </c>
      <c r="C5" s="10"/>
      <c r="D5" s="10"/>
      <c r="E5" s="10"/>
    </row>
    <row r="6" spans="2:28" s="9" customFormat="1" ht="18" customHeight="1">
      <c r="B6" s="12"/>
      <c r="C6" s="10"/>
      <c r="D6" s="10"/>
      <c r="E6" s="10"/>
    </row>
    <row r="7" spans="2:28" s="9" customFormat="1" ht="18" customHeight="1">
      <c r="B7" s="11" t="s">
        <v>64</v>
      </c>
      <c r="C7" s="13"/>
      <c r="D7" s="13"/>
      <c r="E7" s="13"/>
    </row>
    <row r="8" spans="2:28" s="9" customFormat="1" ht="21" customHeight="1" thickBot="1">
      <c r="B8" s="14"/>
      <c r="C8" s="14"/>
      <c r="D8" s="14"/>
      <c r="E8" s="14"/>
      <c r="F8" s="14"/>
      <c r="G8" s="14"/>
      <c r="H8" s="14"/>
      <c r="I8" s="14"/>
      <c r="J8" s="15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6" t="s">
        <v>35</v>
      </c>
    </row>
    <row r="9" spans="2:28" s="9" customFormat="1" ht="30" customHeight="1">
      <c r="B9" s="17"/>
      <c r="C9" s="18"/>
      <c r="D9" s="18"/>
      <c r="E9" s="18"/>
      <c r="F9" s="19"/>
      <c r="G9" s="20" t="s">
        <v>176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2"/>
      <c r="AB9" s="23"/>
    </row>
    <row r="10" spans="2:28" s="9" customFormat="1" ht="24" customHeight="1">
      <c r="B10" s="24"/>
      <c r="C10" s="25"/>
      <c r="D10" s="25"/>
      <c r="E10" s="25"/>
      <c r="F10" s="26" t="s">
        <v>175</v>
      </c>
      <c r="G10" s="27" t="str">
        <f>F10</f>
        <v>平成26年度</v>
      </c>
      <c r="H10" s="25"/>
      <c r="I10" s="25"/>
      <c r="J10" s="28" t="s">
        <v>1</v>
      </c>
      <c r="K10" s="20" t="s">
        <v>2</v>
      </c>
      <c r="L10" s="21"/>
      <c r="M10" s="21"/>
      <c r="N10" s="21"/>
      <c r="O10" s="21"/>
      <c r="P10" s="21"/>
      <c r="Q10" s="21"/>
      <c r="R10" s="21"/>
      <c r="S10" s="21"/>
      <c r="T10" s="27" t="s">
        <v>3</v>
      </c>
      <c r="U10" s="25"/>
      <c r="V10" s="25"/>
      <c r="W10" s="27" t="str">
        <f>F10</f>
        <v>平成26年度</v>
      </c>
      <c r="X10" s="25"/>
      <c r="Y10" s="25"/>
      <c r="Z10" s="29" t="s">
        <v>58</v>
      </c>
      <c r="AA10" s="30" t="s">
        <v>62</v>
      </c>
      <c r="AB10" s="23"/>
    </row>
    <row r="11" spans="2:28" s="9" customFormat="1" ht="13.5" customHeight="1">
      <c r="B11" s="23"/>
      <c r="C11" s="31"/>
      <c r="D11" s="31"/>
      <c r="E11" s="31"/>
      <c r="F11" s="28"/>
      <c r="G11" s="27" t="s">
        <v>4</v>
      </c>
      <c r="H11" s="25"/>
      <c r="I11" s="25"/>
      <c r="J11" s="28" t="s">
        <v>5</v>
      </c>
      <c r="K11" s="32"/>
      <c r="L11" s="33"/>
      <c r="M11" s="31"/>
      <c r="N11" s="32"/>
      <c r="O11" s="33"/>
      <c r="P11" s="31"/>
      <c r="Q11" s="32"/>
      <c r="R11" s="33"/>
      <c r="S11" s="31"/>
      <c r="T11" s="27" t="s">
        <v>5</v>
      </c>
      <c r="U11" s="25"/>
      <c r="V11" s="25"/>
      <c r="W11" s="27" t="s">
        <v>4</v>
      </c>
      <c r="X11" s="25"/>
      <c r="Y11" s="25"/>
      <c r="Z11" s="34" t="s">
        <v>67</v>
      </c>
      <c r="AA11" s="35"/>
      <c r="AB11" s="23"/>
    </row>
    <row r="12" spans="2:28" s="9" customFormat="1" ht="13.5" customHeight="1">
      <c r="B12" s="24" t="s">
        <v>47</v>
      </c>
      <c r="C12" s="25"/>
      <c r="D12" s="25"/>
      <c r="E12" s="25"/>
      <c r="F12" s="28" t="s">
        <v>4</v>
      </c>
      <c r="G12" s="27" t="s">
        <v>6</v>
      </c>
      <c r="H12" s="25"/>
      <c r="I12" s="25"/>
      <c r="J12" s="28" t="s">
        <v>7</v>
      </c>
      <c r="K12" s="27" t="s">
        <v>8</v>
      </c>
      <c r="L12" s="25"/>
      <c r="M12" s="25"/>
      <c r="N12" s="27" t="s">
        <v>9</v>
      </c>
      <c r="O12" s="25"/>
      <c r="P12" s="25"/>
      <c r="Q12" s="27" t="s">
        <v>10</v>
      </c>
      <c r="R12" s="25"/>
      <c r="S12" s="25"/>
      <c r="T12" s="27" t="s">
        <v>7</v>
      </c>
      <c r="U12" s="25"/>
      <c r="V12" s="25"/>
      <c r="W12" s="27" t="s">
        <v>11</v>
      </c>
      <c r="X12" s="25"/>
      <c r="Y12" s="25"/>
      <c r="Z12" s="29" t="s">
        <v>59</v>
      </c>
      <c r="AA12" s="27" t="s">
        <v>61</v>
      </c>
      <c r="AB12" s="23"/>
    </row>
    <row r="13" spans="2:28" s="9" customFormat="1" ht="13.5" customHeight="1">
      <c r="B13" s="24"/>
      <c r="C13" s="25"/>
      <c r="D13" s="25"/>
      <c r="E13" s="25"/>
      <c r="F13" s="28"/>
      <c r="G13" s="27" t="s">
        <v>12</v>
      </c>
      <c r="H13" s="25"/>
      <c r="I13" s="25"/>
      <c r="J13" s="32"/>
      <c r="K13" s="27" t="s">
        <v>13</v>
      </c>
      <c r="L13" s="25"/>
      <c r="M13" s="25"/>
      <c r="N13" s="27" t="s">
        <v>14</v>
      </c>
      <c r="O13" s="25"/>
      <c r="P13" s="25"/>
      <c r="Q13" s="35" t="s">
        <v>53</v>
      </c>
      <c r="R13" s="36"/>
      <c r="S13" s="25"/>
      <c r="T13" s="35" t="s">
        <v>55</v>
      </c>
      <c r="U13" s="36"/>
      <c r="V13" s="25"/>
      <c r="W13" s="27" t="s">
        <v>33</v>
      </c>
      <c r="X13" s="25"/>
      <c r="Y13" s="25"/>
      <c r="Z13" s="37"/>
      <c r="AA13" s="27"/>
      <c r="AB13" s="23"/>
    </row>
    <row r="14" spans="2:28" s="9" customFormat="1" ht="13.5" customHeight="1">
      <c r="B14" s="23"/>
      <c r="C14" s="31"/>
      <c r="D14" s="31"/>
      <c r="E14" s="31"/>
      <c r="F14" s="29"/>
      <c r="G14" s="27" t="s">
        <v>15</v>
      </c>
      <c r="H14" s="36"/>
      <c r="I14" s="25"/>
      <c r="J14" s="38" t="s">
        <v>63</v>
      </c>
      <c r="K14" s="27" t="s">
        <v>16</v>
      </c>
      <c r="L14" s="36"/>
      <c r="M14" s="25"/>
      <c r="N14" s="22" t="s">
        <v>17</v>
      </c>
      <c r="O14" s="39"/>
      <c r="P14" s="40"/>
      <c r="Q14" s="41"/>
      <c r="R14" s="39"/>
      <c r="S14" s="42"/>
      <c r="T14" s="41"/>
      <c r="U14" s="39"/>
      <c r="V14" s="40"/>
      <c r="W14" s="35" t="s">
        <v>57</v>
      </c>
      <c r="X14" s="36"/>
      <c r="Y14" s="25"/>
      <c r="Z14" s="29"/>
      <c r="AA14" s="29"/>
      <c r="AB14" s="23"/>
    </row>
    <row r="15" spans="2:28" s="9" customFormat="1" ht="13.5" customHeight="1">
      <c r="B15" s="23"/>
      <c r="C15" s="31"/>
      <c r="D15" s="31"/>
      <c r="E15" s="31"/>
      <c r="F15" s="29"/>
      <c r="G15" s="27" t="s">
        <v>18</v>
      </c>
      <c r="H15" s="36"/>
      <c r="I15" s="25"/>
      <c r="J15" s="43"/>
      <c r="K15" s="43"/>
      <c r="L15" s="44"/>
      <c r="M15" s="31"/>
      <c r="N15" s="43"/>
      <c r="O15" s="44"/>
      <c r="P15" s="31"/>
      <c r="Q15" s="43"/>
      <c r="R15" s="44"/>
      <c r="S15" s="31"/>
      <c r="T15" s="43"/>
      <c r="U15" s="36"/>
      <c r="V15" s="25"/>
      <c r="W15" s="35"/>
      <c r="X15" s="36"/>
      <c r="Y15" s="25"/>
      <c r="Z15" s="38"/>
      <c r="AA15" s="38"/>
      <c r="AB15" s="23"/>
    </row>
    <row r="16" spans="2:28" s="9" customFormat="1" ht="24" customHeight="1">
      <c r="B16" s="45"/>
      <c r="C16" s="46"/>
      <c r="D16" s="46"/>
      <c r="E16" s="46"/>
      <c r="F16" s="47" t="s">
        <v>48</v>
      </c>
      <c r="G16" s="20" t="s">
        <v>49</v>
      </c>
      <c r="H16" s="48"/>
      <c r="I16" s="48"/>
      <c r="J16" s="47" t="s">
        <v>50</v>
      </c>
      <c r="K16" s="49" t="s">
        <v>51</v>
      </c>
      <c r="L16" s="48"/>
      <c r="M16" s="48"/>
      <c r="N16" s="49" t="s">
        <v>52</v>
      </c>
      <c r="O16" s="48"/>
      <c r="P16" s="48"/>
      <c r="Q16" s="49" t="s">
        <v>54</v>
      </c>
      <c r="R16" s="48"/>
      <c r="S16" s="48"/>
      <c r="T16" s="49" t="s">
        <v>56</v>
      </c>
      <c r="U16" s="48"/>
      <c r="V16" s="48"/>
      <c r="W16" s="50" t="s">
        <v>46</v>
      </c>
      <c r="X16" s="48"/>
      <c r="Y16" s="48"/>
      <c r="Z16" s="51" t="s">
        <v>60</v>
      </c>
      <c r="AA16" s="52" t="s">
        <v>60</v>
      </c>
      <c r="AB16" s="23"/>
    </row>
    <row r="17" spans="2:28" s="9" customFormat="1" ht="43.15" customHeight="1">
      <c r="B17" s="53" t="s">
        <v>65</v>
      </c>
      <c r="C17" s="54"/>
      <c r="D17" s="54"/>
      <c r="E17" s="54"/>
      <c r="F17" s="166">
        <v>146620</v>
      </c>
      <c r="G17" s="166" t="str">
        <f>IF(OR(I17&gt;0,I17=0),"　","△")</f>
        <v>　</v>
      </c>
      <c r="H17" s="167"/>
      <c r="I17" s="168">
        <v>23811</v>
      </c>
      <c r="J17" s="166">
        <f>F17+I17</f>
        <v>170431</v>
      </c>
      <c r="K17" s="166" t="str">
        <f>IF(OR(M17&gt;0,M17=0),"　","△")</f>
        <v>△</v>
      </c>
      <c r="L17" s="167"/>
      <c r="M17" s="169">
        <v>-91</v>
      </c>
      <c r="N17" s="166" t="str">
        <f>IF(OR(P17&gt;0,P17=0),"　","△")</f>
        <v>　</v>
      </c>
      <c r="O17" s="167"/>
      <c r="P17" s="169">
        <v>20</v>
      </c>
      <c r="Q17" s="166" t="str">
        <f>IF(OR(S17&gt;0,S17=0),"　","△")</f>
        <v>△</v>
      </c>
      <c r="R17" s="167"/>
      <c r="S17" s="170">
        <f>M17+P17</f>
        <v>-71</v>
      </c>
      <c r="T17" s="166"/>
      <c r="U17" s="167"/>
      <c r="V17" s="167">
        <f>J17+S17</f>
        <v>170360</v>
      </c>
      <c r="W17" s="166" t="str">
        <f>IF(OR(Y17&gt;0,Y17=0),"　","△")</f>
        <v>　</v>
      </c>
      <c r="X17" s="167"/>
      <c r="Y17" s="171">
        <f>V17-F17</f>
        <v>23740</v>
      </c>
      <c r="Z17" s="172">
        <f>V17/F17*100</f>
        <v>116.19151548219888</v>
      </c>
      <c r="AA17" s="173">
        <f>(V17/$V$19)*100</f>
        <v>45.353502277525308</v>
      </c>
      <c r="AB17" s="23"/>
    </row>
    <row r="18" spans="2:28" s="9" customFormat="1" ht="43.15" customHeight="1">
      <c r="B18" s="53" t="s">
        <v>66</v>
      </c>
      <c r="C18" s="54"/>
      <c r="D18" s="54"/>
      <c r="E18" s="54"/>
      <c r="F18" s="166">
        <v>204186</v>
      </c>
      <c r="G18" s="166" t="str">
        <f>IF(OR(I18&gt;0,I18=0),"　","△")</f>
        <v>　</v>
      </c>
      <c r="H18" s="167"/>
      <c r="I18" s="168">
        <v>1203</v>
      </c>
      <c r="J18" s="166">
        <f>F18+I18</f>
        <v>205389</v>
      </c>
      <c r="K18" s="166" t="str">
        <f>IF(OR(M18&gt;0,M18=0),"　","△")</f>
        <v>△</v>
      </c>
      <c r="L18" s="167"/>
      <c r="M18" s="169">
        <v>-131</v>
      </c>
      <c r="N18" s="166" t="str">
        <f t="shared" ref="N18:N19" si="0">IF(OR(P18&gt;0,P18=0),"　","△")</f>
        <v>　</v>
      </c>
      <c r="O18" s="167"/>
      <c r="P18" s="169">
        <v>9</v>
      </c>
      <c r="Q18" s="166" t="str">
        <f t="shared" ref="Q18:Q19" si="1">IF(OR(S18&gt;0,S18=0),"　","△")</f>
        <v>△</v>
      </c>
      <c r="R18" s="167"/>
      <c r="S18" s="169">
        <f>M18+P18</f>
        <v>-122</v>
      </c>
      <c r="T18" s="166"/>
      <c r="U18" s="167"/>
      <c r="V18" s="167">
        <f>J18+S18</f>
        <v>205267</v>
      </c>
      <c r="W18" s="166" t="str">
        <f>IF(OR(Y18&gt;0,Y18=0),"　","△")</f>
        <v>　</v>
      </c>
      <c r="X18" s="167"/>
      <c r="Y18" s="171">
        <f>V18-F18</f>
        <v>1081</v>
      </c>
      <c r="Z18" s="172">
        <f>(V18/F18)*100</f>
        <v>100.52941925499299</v>
      </c>
      <c r="AA18" s="173">
        <f>(V18/$V$19)*100</f>
        <v>54.646497722474685</v>
      </c>
      <c r="AB18" s="23"/>
    </row>
    <row r="19" spans="2:28" s="9" customFormat="1" ht="43.15" customHeight="1" thickBot="1">
      <c r="B19" s="55" t="s">
        <v>68</v>
      </c>
      <c r="C19" s="56"/>
      <c r="D19" s="56"/>
      <c r="E19" s="56"/>
      <c r="F19" s="174">
        <f>SUM(F17:F18)</f>
        <v>350806</v>
      </c>
      <c r="G19" s="174" t="str">
        <f>IF(OR(I19&gt;0,I19=0),"　","△")</f>
        <v>　</v>
      </c>
      <c r="H19" s="175"/>
      <c r="I19" s="176">
        <f>SUM(I17:I18)</f>
        <v>25014</v>
      </c>
      <c r="J19" s="174">
        <f>SUM(J17:J18)</f>
        <v>375820</v>
      </c>
      <c r="K19" s="174" t="str">
        <f>IF(OR(M19&gt;0,M19=0),"　","△")</f>
        <v>△</v>
      </c>
      <c r="L19" s="175"/>
      <c r="M19" s="177">
        <f>SUM(M17:M18)</f>
        <v>-222</v>
      </c>
      <c r="N19" s="174" t="str">
        <f t="shared" si="0"/>
        <v>　</v>
      </c>
      <c r="O19" s="175"/>
      <c r="P19" s="177">
        <f>SUM(P17:P18)</f>
        <v>29</v>
      </c>
      <c r="Q19" s="174" t="str">
        <f t="shared" si="1"/>
        <v>△</v>
      </c>
      <c r="R19" s="175"/>
      <c r="S19" s="178">
        <f>SUM(S17:S18)</f>
        <v>-193</v>
      </c>
      <c r="T19" s="174"/>
      <c r="U19" s="175"/>
      <c r="V19" s="175">
        <f>SUM(V17:V18)</f>
        <v>375627</v>
      </c>
      <c r="W19" s="174" t="str">
        <f>IF(OR(Y19&gt;0,Y19=0),"　","△")</f>
        <v>　</v>
      </c>
      <c r="X19" s="179"/>
      <c r="Y19" s="180">
        <f>SUM(Y17:Y18)</f>
        <v>24821</v>
      </c>
      <c r="Z19" s="181">
        <f>(V19/F19)*100</f>
        <v>107.07542060284032</v>
      </c>
      <c r="AA19" s="182">
        <f>(V19/$V$19)*100</f>
        <v>100</v>
      </c>
      <c r="AB19" s="23"/>
    </row>
    <row r="20" spans="2:28" s="9" customFormat="1" ht="67.150000000000006" customHeight="1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2:28" s="9" customFormat="1" ht="40.9" hidden="1" customHeight="1" thickBot="1">
      <c r="B21" s="276" t="s">
        <v>44</v>
      </c>
      <c r="C21" s="277"/>
      <c r="D21" s="277"/>
      <c r="E21" s="278"/>
      <c r="F21" s="264">
        <v>21829</v>
      </c>
      <c r="G21" s="264" t="str">
        <f t="shared" ref="G21" si="2">IF(OR(I21&gt;0,I21=0),"　","△")</f>
        <v>△</v>
      </c>
      <c r="H21" s="265"/>
      <c r="I21" s="266">
        <v>-607</v>
      </c>
      <c r="J21" s="264">
        <v>21222</v>
      </c>
      <c r="K21" s="264" t="str">
        <f>IF(OR(M21&gt;0,M21=0),"　","△")</f>
        <v>　</v>
      </c>
      <c r="L21" s="265"/>
      <c r="M21" s="267"/>
      <c r="N21" s="264" t="str">
        <f t="shared" ref="N21" si="3">IF(OR(P21&gt;0,P21=0),"　","△")</f>
        <v>　</v>
      </c>
      <c r="O21" s="265"/>
      <c r="P21" s="267">
        <v>12</v>
      </c>
      <c r="Q21" s="264" t="str">
        <f t="shared" ref="Q21" si="4">IF(OR(S21&gt;0,S21=0),"　","△")</f>
        <v>　</v>
      </c>
      <c r="R21" s="265"/>
      <c r="S21" s="266">
        <f>M21+P21</f>
        <v>12</v>
      </c>
      <c r="T21" s="264"/>
      <c r="U21" s="265"/>
      <c r="V21" s="265">
        <v>21234</v>
      </c>
      <c r="W21" s="264" t="str">
        <f>IF(OR(Y21&gt;0,Y21=0),"　","△")</f>
        <v>△</v>
      </c>
      <c r="X21" s="265"/>
      <c r="Y21" s="266">
        <v>-595</v>
      </c>
      <c r="Z21" s="268">
        <f>(V21/F21)*100</f>
        <v>97.274268175363048</v>
      </c>
      <c r="AA21" s="269"/>
    </row>
    <row r="22" spans="2:28" s="183" customFormat="1" ht="29.45" hidden="1" customHeight="1" thickBot="1">
      <c r="B22" s="279" t="s">
        <v>172</v>
      </c>
      <c r="C22" s="280"/>
      <c r="D22" s="280"/>
      <c r="E22" s="281"/>
      <c r="F22" s="187">
        <f>F19+F21</f>
        <v>372635</v>
      </c>
      <c r="G22" s="188" t="str">
        <f>G19</f>
        <v>　</v>
      </c>
      <c r="H22" s="188"/>
      <c r="I22" s="189">
        <f>I19+I21</f>
        <v>24407</v>
      </c>
      <c r="J22" s="187">
        <f>J19+J21</f>
        <v>397042</v>
      </c>
      <c r="K22" s="188" t="str">
        <f>K19</f>
        <v>△</v>
      </c>
      <c r="L22" s="188"/>
      <c r="M22" s="190">
        <f>M19+M21</f>
        <v>-222</v>
      </c>
      <c r="N22" s="191" t="str">
        <f>IF(OR(P22&gt;0,P22=0),"　","△")</f>
        <v>　</v>
      </c>
      <c r="O22" s="188"/>
      <c r="P22" s="192">
        <f>P19+P21</f>
        <v>41</v>
      </c>
      <c r="Q22" s="191" t="str">
        <f>IF(OR(S22&gt;0,S22=0),"　","△")</f>
        <v>△</v>
      </c>
      <c r="R22" s="188"/>
      <c r="S22" s="193">
        <f>S19+S21</f>
        <v>-181</v>
      </c>
      <c r="T22" s="191"/>
      <c r="U22" s="188"/>
      <c r="V22" s="194">
        <f>V19+V21</f>
        <v>396861</v>
      </c>
      <c r="W22" s="188" t="str">
        <f>W19</f>
        <v>　</v>
      </c>
      <c r="X22" s="188"/>
      <c r="Y22" s="195">
        <f>Y19+Y21</f>
        <v>24226</v>
      </c>
      <c r="Z22" s="196">
        <f>(V22/F22)*100</f>
        <v>106.50126799683338</v>
      </c>
      <c r="AA22" s="263">
        <f>AA19</f>
        <v>100</v>
      </c>
    </row>
    <row r="23" spans="2:28" s="9" customFormat="1" ht="12"/>
    <row r="24" spans="2:28" s="9" customFormat="1" ht="12" customHeight="1"/>
    <row r="25" spans="2:28" s="9" customFormat="1" ht="12">
      <c r="B25" s="13" t="s">
        <v>184</v>
      </c>
      <c r="C25" s="13"/>
      <c r="D25" s="13"/>
      <c r="E25" s="13"/>
    </row>
    <row r="26" spans="2:28" s="9" customFormat="1" ht="12">
      <c r="B26" s="13" t="s">
        <v>178</v>
      </c>
      <c r="C26" s="13"/>
      <c r="D26" s="13"/>
      <c r="E26" s="13"/>
    </row>
    <row r="27" spans="2:28" s="9" customFormat="1" ht="12">
      <c r="B27" s="13"/>
      <c r="C27" s="13"/>
      <c r="D27" s="13"/>
      <c r="E27" s="13"/>
    </row>
    <row r="28" spans="2:28" s="9" customFormat="1" ht="15" customHeight="1" thickBot="1">
      <c r="B28" s="14"/>
      <c r="C28" s="14"/>
      <c r="D28" s="14"/>
      <c r="E28" s="14"/>
      <c r="F28" s="14"/>
      <c r="G28" s="14"/>
      <c r="H28" s="14"/>
      <c r="I28" s="14"/>
      <c r="J28" s="15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6" t="s">
        <v>35</v>
      </c>
    </row>
    <row r="29" spans="2:28" s="9" customFormat="1" ht="30" customHeight="1">
      <c r="B29" s="17"/>
      <c r="C29" s="18"/>
      <c r="D29" s="18"/>
      <c r="E29" s="18"/>
      <c r="F29" s="19"/>
      <c r="G29" s="20" t="s">
        <v>176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2"/>
      <c r="AB29" s="23"/>
    </row>
    <row r="30" spans="2:28" s="9" customFormat="1" ht="24" customHeight="1">
      <c r="B30" s="24"/>
      <c r="C30" s="25"/>
      <c r="D30" s="25"/>
      <c r="E30" s="25"/>
      <c r="F30" s="26" t="s">
        <v>175</v>
      </c>
      <c r="G30" s="27" t="str">
        <f>F30</f>
        <v>平成26年度</v>
      </c>
      <c r="H30" s="25"/>
      <c r="I30" s="25"/>
      <c r="J30" s="28" t="s">
        <v>1</v>
      </c>
      <c r="K30" s="20" t="s">
        <v>2</v>
      </c>
      <c r="L30" s="21"/>
      <c r="M30" s="21"/>
      <c r="N30" s="21"/>
      <c r="O30" s="21"/>
      <c r="P30" s="21"/>
      <c r="Q30" s="21"/>
      <c r="R30" s="21"/>
      <c r="S30" s="21"/>
      <c r="T30" s="27" t="s">
        <v>3</v>
      </c>
      <c r="U30" s="25"/>
      <c r="V30" s="25"/>
      <c r="W30" s="27" t="str">
        <f>F30</f>
        <v>平成26年度</v>
      </c>
      <c r="X30" s="25"/>
      <c r="Y30" s="25"/>
      <c r="Z30" s="29" t="s">
        <v>58</v>
      </c>
      <c r="AA30" s="30" t="s">
        <v>62</v>
      </c>
      <c r="AB30" s="23"/>
    </row>
    <row r="31" spans="2:28" s="9" customFormat="1" ht="13.5" customHeight="1">
      <c r="B31" s="23"/>
      <c r="C31" s="31"/>
      <c r="D31" s="31"/>
      <c r="E31" s="31"/>
      <c r="F31" s="28"/>
      <c r="G31" s="27" t="s">
        <v>4</v>
      </c>
      <c r="H31" s="25"/>
      <c r="I31" s="25"/>
      <c r="J31" s="28" t="s">
        <v>5</v>
      </c>
      <c r="K31" s="32"/>
      <c r="L31" s="33"/>
      <c r="M31" s="31"/>
      <c r="N31" s="32"/>
      <c r="O31" s="33"/>
      <c r="P31" s="31"/>
      <c r="Q31" s="32"/>
      <c r="R31" s="33"/>
      <c r="S31" s="31"/>
      <c r="T31" s="27" t="s">
        <v>5</v>
      </c>
      <c r="U31" s="25"/>
      <c r="V31" s="25"/>
      <c r="W31" s="27" t="s">
        <v>4</v>
      </c>
      <c r="X31" s="25"/>
      <c r="Y31" s="25"/>
      <c r="Z31" s="34" t="s">
        <v>67</v>
      </c>
      <c r="AA31" s="35"/>
      <c r="AB31" s="23"/>
    </row>
    <row r="32" spans="2:28" s="9" customFormat="1" ht="13.5" customHeight="1">
      <c r="B32" s="24" t="s">
        <v>47</v>
      </c>
      <c r="C32" s="25"/>
      <c r="D32" s="25"/>
      <c r="E32" s="25"/>
      <c r="F32" s="28" t="s">
        <v>4</v>
      </c>
      <c r="G32" s="27" t="s">
        <v>6</v>
      </c>
      <c r="H32" s="25"/>
      <c r="I32" s="25"/>
      <c r="J32" s="28" t="s">
        <v>7</v>
      </c>
      <c r="K32" s="27" t="s">
        <v>8</v>
      </c>
      <c r="L32" s="25"/>
      <c r="M32" s="25"/>
      <c r="N32" s="27" t="s">
        <v>9</v>
      </c>
      <c r="O32" s="25"/>
      <c r="P32" s="25"/>
      <c r="Q32" s="27" t="s">
        <v>10</v>
      </c>
      <c r="R32" s="25"/>
      <c r="S32" s="25"/>
      <c r="T32" s="27" t="s">
        <v>7</v>
      </c>
      <c r="U32" s="25"/>
      <c r="V32" s="25"/>
      <c r="W32" s="27" t="s">
        <v>11</v>
      </c>
      <c r="X32" s="25"/>
      <c r="Y32" s="25"/>
      <c r="Z32" s="29" t="s">
        <v>59</v>
      </c>
      <c r="AA32" s="27" t="s">
        <v>61</v>
      </c>
      <c r="AB32" s="23"/>
    </row>
    <row r="33" spans="2:28" s="9" customFormat="1" ht="13.5" customHeight="1">
      <c r="B33" s="24"/>
      <c r="C33" s="25"/>
      <c r="D33" s="25"/>
      <c r="E33" s="25"/>
      <c r="F33" s="28"/>
      <c r="G33" s="27" t="s">
        <v>12</v>
      </c>
      <c r="H33" s="25"/>
      <c r="I33" s="25"/>
      <c r="J33" s="32"/>
      <c r="K33" s="27" t="s">
        <v>13</v>
      </c>
      <c r="L33" s="25"/>
      <c r="M33" s="25"/>
      <c r="N33" s="27" t="s">
        <v>14</v>
      </c>
      <c r="O33" s="25"/>
      <c r="P33" s="25"/>
      <c r="Q33" s="35" t="s">
        <v>53</v>
      </c>
      <c r="R33" s="36"/>
      <c r="S33" s="25"/>
      <c r="T33" s="35" t="s">
        <v>55</v>
      </c>
      <c r="U33" s="36"/>
      <c r="V33" s="25"/>
      <c r="W33" s="27" t="s">
        <v>33</v>
      </c>
      <c r="X33" s="25"/>
      <c r="Y33" s="25"/>
      <c r="Z33" s="37"/>
      <c r="AA33" s="27"/>
      <c r="AB33" s="23"/>
    </row>
    <row r="34" spans="2:28" s="9" customFormat="1" ht="13.5" customHeight="1">
      <c r="B34" s="23"/>
      <c r="C34" s="31"/>
      <c r="D34" s="31"/>
      <c r="E34" s="31"/>
      <c r="F34" s="29"/>
      <c r="G34" s="27" t="s">
        <v>15</v>
      </c>
      <c r="H34" s="36"/>
      <c r="I34" s="25"/>
      <c r="J34" s="38" t="s">
        <v>63</v>
      </c>
      <c r="K34" s="27" t="s">
        <v>16</v>
      </c>
      <c r="L34" s="36"/>
      <c r="M34" s="25"/>
      <c r="N34" s="22" t="s">
        <v>17</v>
      </c>
      <c r="O34" s="39"/>
      <c r="P34" s="40"/>
      <c r="Q34" s="41"/>
      <c r="R34" s="39"/>
      <c r="S34" s="42"/>
      <c r="T34" s="41"/>
      <c r="U34" s="39"/>
      <c r="V34" s="40"/>
      <c r="W34" s="35" t="s">
        <v>57</v>
      </c>
      <c r="X34" s="36"/>
      <c r="Y34" s="25"/>
      <c r="Z34" s="29"/>
      <c r="AA34" s="29"/>
      <c r="AB34" s="23"/>
    </row>
    <row r="35" spans="2:28" s="9" customFormat="1" ht="13.5" customHeight="1">
      <c r="B35" s="23"/>
      <c r="C35" s="31"/>
      <c r="D35" s="31"/>
      <c r="E35" s="31"/>
      <c r="F35" s="29"/>
      <c r="G35" s="27" t="s">
        <v>18</v>
      </c>
      <c r="H35" s="36"/>
      <c r="I35" s="25"/>
      <c r="J35" s="43"/>
      <c r="K35" s="43"/>
      <c r="L35" s="44"/>
      <c r="M35" s="31"/>
      <c r="N35" s="43"/>
      <c r="O35" s="44"/>
      <c r="P35" s="31"/>
      <c r="Q35" s="43"/>
      <c r="R35" s="44"/>
      <c r="S35" s="31"/>
      <c r="T35" s="43"/>
      <c r="U35" s="36"/>
      <c r="V35" s="25"/>
      <c r="W35" s="35"/>
      <c r="X35" s="36"/>
      <c r="Y35" s="25"/>
      <c r="Z35" s="38"/>
      <c r="AA35" s="38"/>
      <c r="AB35" s="23"/>
    </row>
    <row r="36" spans="2:28" s="9" customFormat="1" ht="24" customHeight="1">
      <c r="B36" s="45"/>
      <c r="C36" s="46"/>
      <c r="D36" s="46"/>
      <c r="E36" s="46"/>
      <c r="F36" s="47" t="s">
        <v>48</v>
      </c>
      <c r="G36" s="20" t="s">
        <v>49</v>
      </c>
      <c r="H36" s="48"/>
      <c r="I36" s="48"/>
      <c r="J36" s="47" t="s">
        <v>50</v>
      </c>
      <c r="K36" s="49" t="s">
        <v>51</v>
      </c>
      <c r="L36" s="48"/>
      <c r="M36" s="48"/>
      <c r="N36" s="49" t="s">
        <v>52</v>
      </c>
      <c r="O36" s="48"/>
      <c r="P36" s="48"/>
      <c r="Q36" s="49" t="s">
        <v>54</v>
      </c>
      <c r="R36" s="48"/>
      <c r="S36" s="48"/>
      <c r="T36" s="49" t="s">
        <v>56</v>
      </c>
      <c r="U36" s="48"/>
      <c r="V36" s="48"/>
      <c r="W36" s="50" t="s">
        <v>46</v>
      </c>
      <c r="X36" s="48"/>
      <c r="Y36" s="48"/>
      <c r="Z36" s="51" t="s">
        <v>60</v>
      </c>
      <c r="AA36" s="52" t="s">
        <v>60</v>
      </c>
      <c r="AB36" s="23"/>
    </row>
    <row r="37" spans="2:28" s="9" customFormat="1" ht="43.15" customHeight="1">
      <c r="B37" s="53" t="s">
        <v>65</v>
      </c>
      <c r="C37" s="54"/>
      <c r="D37" s="54"/>
      <c r="E37" s="54"/>
      <c r="F37" s="166">
        <v>127132</v>
      </c>
      <c r="G37" s="166" t="str">
        <f>IF(OR(I37&gt;0,I37=0),"　","△")</f>
        <v>　</v>
      </c>
      <c r="H37" s="167"/>
      <c r="I37" s="168">
        <v>17246</v>
      </c>
      <c r="J37" s="166">
        <f>F37+I37</f>
        <v>144378</v>
      </c>
      <c r="K37" s="166" t="str">
        <f>IF(OR(M37&gt;0,M37=0),"　","△")</f>
        <v>△</v>
      </c>
      <c r="L37" s="167"/>
      <c r="M37" s="169">
        <v>-36</v>
      </c>
      <c r="N37" s="166" t="str">
        <f>IF(OR(P37&gt;0,P37=0),"　","△")</f>
        <v>　</v>
      </c>
      <c r="O37" s="167"/>
      <c r="P37" s="169">
        <v>20</v>
      </c>
      <c r="Q37" s="166" t="str">
        <f>IF(OR(S37&gt;0,S37=0),"　","△")</f>
        <v>△</v>
      </c>
      <c r="R37" s="167">
        <v>64</v>
      </c>
      <c r="S37" s="169">
        <f>M37+P37</f>
        <v>-16</v>
      </c>
      <c r="T37" s="166"/>
      <c r="U37" s="167"/>
      <c r="V37" s="167">
        <f>J37+S37</f>
        <v>144362</v>
      </c>
      <c r="W37" s="166" t="str">
        <f>IF(OR(Y37&gt;0,Y37=0),"　","△")</f>
        <v>　</v>
      </c>
      <c r="X37" s="167"/>
      <c r="Y37" s="168">
        <f>V37-F37</f>
        <v>17230</v>
      </c>
      <c r="Z37" s="172">
        <f>(V37/F37)*100</f>
        <v>113.55284271465878</v>
      </c>
      <c r="AA37" s="173">
        <f>(V37/$V$19)*100</f>
        <v>38.43227457025187</v>
      </c>
      <c r="AB37" s="23"/>
    </row>
    <row r="38" spans="2:28" s="9" customFormat="1" ht="43.15" customHeight="1">
      <c r="B38" s="53" t="s">
        <v>66</v>
      </c>
      <c r="C38" s="54"/>
      <c r="D38" s="54"/>
      <c r="E38" s="54"/>
      <c r="F38" s="166">
        <v>223674</v>
      </c>
      <c r="G38" s="166" t="str">
        <f>IF(OR(I38&gt;0,I38=0),"　","△")</f>
        <v>　</v>
      </c>
      <c r="H38" s="167"/>
      <c r="I38" s="168">
        <v>7768</v>
      </c>
      <c r="J38" s="166">
        <f>F38+I38</f>
        <v>231442</v>
      </c>
      <c r="K38" s="166" t="str">
        <f>IF(OR(M38&gt;0,M38=0),"　","△")</f>
        <v>△</v>
      </c>
      <c r="L38" s="167"/>
      <c r="M38" s="169">
        <v>-186</v>
      </c>
      <c r="N38" s="166" t="str">
        <f t="shared" ref="N38:N39" si="5">IF(OR(P38&gt;0,P38=0),"　","△")</f>
        <v>　</v>
      </c>
      <c r="O38" s="167"/>
      <c r="P38" s="169">
        <v>9</v>
      </c>
      <c r="Q38" s="166" t="str">
        <f t="shared" ref="Q38:Q39" si="6">IF(OR(S38&gt;0,S38=0),"　","△")</f>
        <v>△</v>
      </c>
      <c r="R38" s="167"/>
      <c r="S38" s="169">
        <f>M38+P38</f>
        <v>-177</v>
      </c>
      <c r="T38" s="166"/>
      <c r="U38" s="167"/>
      <c r="V38" s="167">
        <f>J38+S38</f>
        <v>231265</v>
      </c>
      <c r="W38" s="166" t="str">
        <f>IF(OR(Y38&gt;0,Y38=0),"　","△")</f>
        <v>　</v>
      </c>
      <c r="X38" s="167"/>
      <c r="Y38" s="168">
        <f>V38-F38</f>
        <v>7591</v>
      </c>
      <c r="Z38" s="172">
        <f>(V38/F38)*100</f>
        <v>103.3937784454161</v>
      </c>
      <c r="AA38" s="173">
        <f>(V38/$V$19)*100</f>
        <v>61.56772542974813</v>
      </c>
      <c r="AB38" s="23"/>
    </row>
    <row r="39" spans="2:28" s="9" customFormat="1" ht="43.15" customHeight="1" thickBot="1">
      <c r="B39" s="55" t="s">
        <v>68</v>
      </c>
      <c r="C39" s="56"/>
      <c r="D39" s="56"/>
      <c r="E39" s="56"/>
      <c r="F39" s="184">
        <f>SUM(F37:F38)</f>
        <v>350806</v>
      </c>
      <c r="G39" s="184" t="str">
        <f>IF(OR(I39&gt;0,I39=0),"　","△")</f>
        <v>　</v>
      </c>
      <c r="H39" s="179"/>
      <c r="I39" s="175">
        <f>SUM(I37:I38)</f>
        <v>25014</v>
      </c>
      <c r="J39" s="184">
        <f>SUM(J37:J38)</f>
        <v>375820</v>
      </c>
      <c r="K39" s="174" t="str">
        <f>IF(OR(M39&gt;0,M39=0),"　","△")</f>
        <v>△</v>
      </c>
      <c r="L39" s="179"/>
      <c r="M39" s="177">
        <f>SUM(M37:M38)</f>
        <v>-222</v>
      </c>
      <c r="N39" s="174" t="str">
        <f t="shared" si="5"/>
        <v>　</v>
      </c>
      <c r="O39" s="175"/>
      <c r="P39" s="177">
        <f>SUM(P37:P38)</f>
        <v>29</v>
      </c>
      <c r="Q39" s="174" t="str">
        <f t="shared" si="6"/>
        <v>△</v>
      </c>
      <c r="R39" s="175"/>
      <c r="S39" s="185">
        <f>M39+P39</f>
        <v>-193</v>
      </c>
      <c r="T39" s="174"/>
      <c r="U39" s="175"/>
      <c r="V39" s="175">
        <f>SUM(V37:V38)</f>
        <v>375627</v>
      </c>
      <c r="W39" s="174" t="str">
        <f>IF(OR(Y39&gt;0,Y39=0),"　","△")</f>
        <v>　</v>
      </c>
      <c r="X39" s="175"/>
      <c r="Y39" s="180">
        <f>SUM(Y37:Y38)</f>
        <v>24821</v>
      </c>
      <c r="Z39" s="181">
        <f>(V39/F39)*100</f>
        <v>107.07542060284032</v>
      </c>
      <c r="AA39" s="182">
        <f>(V39/$V$19)*100</f>
        <v>100</v>
      </c>
      <c r="AB39" s="23"/>
    </row>
    <row r="40" spans="2:28" s="9" customFormat="1" ht="12"/>
    <row r="41" spans="2:28" s="9" customFormat="1" ht="17.45" hidden="1" customHeight="1"/>
    <row r="42" spans="2:28" s="9" customFormat="1" ht="12" hidden="1">
      <c r="B42" s="13" t="s">
        <v>182</v>
      </c>
      <c r="C42" s="13"/>
      <c r="D42" s="13"/>
      <c r="E42" s="13"/>
    </row>
    <row r="43" spans="2:28" s="9" customFormat="1" ht="12" hidden="1">
      <c r="B43" s="13"/>
      <c r="C43" s="13"/>
      <c r="D43" s="13"/>
      <c r="E43" s="13"/>
    </row>
    <row r="44" spans="2:28" s="9" customFormat="1" ht="13.9" hidden="1" customHeight="1" thickBot="1">
      <c r="B44" s="14"/>
      <c r="C44" s="14"/>
      <c r="D44" s="14"/>
      <c r="E44" s="14"/>
      <c r="F44" s="14"/>
      <c r="G44" s="14"/>
      <c r="H44" s="14"/>
      <c r="I44" s="14"/>
      <c r="J44" s="15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15" t="s">
        <v>171</v>
      </c>
      <c r="AA44" s="165"/>
    </row>
    <row r="45" spans="2:28" s="9" customFormat="1" ht="24" hidden="1" customHeight="1">
      <c r="B45" s="17"/>
      <c r="C45" s="18"/>
      <c r="D45" s="18"/>
      <c r="E45" s="18"/>
      <c r="F45" s="19"/>
      <c r="G45" s="20" t="s">
        <v>176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3"/>
    </row>
    <row r="46" spans="2:28" s="9" customFormat="1" ht="24" hidden="1" customHeight="1">
      <c r="B46" s="24"/>
      <c r="C46" s="25"/>
      <c r="D46" s="25"/>
      <c r="E46" s="25"/>
      <c r="F46" s="26" t="s">
        <v>175</v>
      </c>
      <c r="G46" s="27" t="str">
        <f>F46</f>
        <v>平成26年度</v>
      </c>
      <c r="H46" s="25"/>
      <c r="I46" s="25"/>
      <c r="J46" s="28" t="s">
        <v>1</v>
      </c>
      <c r="K46" s="20" t="s">
        <v>2</v>
      </c>
      <c r="L46" s="21"/>
      <c r="M46" s="21"/>
      <c r="N46" s="21"/>
      <c r="O46" s="21"/>
      <c r="P46" s="21"/>
      <c r="Q46" s="21"/>
      <c r="R46" s="21"/>
      <c r="S46" s="21"/>
      <c r="T46" s="27" t="s">
        <v>3</v>
      </c>
      <c r="U46" s="25"/>
      <c r="V46" s="25"/>
      <c r="W46" s="27" t="str">
        <f>F46</f>
        <v>平成26年度</v>
      </c>
      <c r="X46" s="25"/>
      <c r="Y46" s="25"/>
      <c r="Z46" s="29" t="s">
        <v>58</v>
      </c>
      <c r="AA46" s="23"/>
    </row>
    <row r="47" spans="2:28" s="9" customFormat="1" ht="13.5" hidden="1" customHeight="1">
      <c r="B47" s="23"/>
      <c r="C47" s="31"/>
      <c r="D47" s="31"/>
      <c r="E47" s="31"/>
      <c r="F47" s="28"/>
      <c r="G47" s="27" t="s">
        <v>4</v>
      </c>
      <c r="H47" s="25"/>
      <c r="I47" s="25"/>
      <c r="J47" s="28" t="s">
        <v>5</v>
      </c>
      <c r="K47" s="32"/>
      <c r="L47" s="33"/>
      <c r="M47" s="31"/>
      <c r="N47" s="32"/>
      <c r="O47" s="33"/>
      <c r="P47" s="31"/>
      <c r="Q47" s="32"/>
      <c r="R47" s="33"/>
      <c r="S47" s="31"/>
      <c r="T47" s="27" t="s">
        <v>5</v>
      </c>
      <c r="U47" s="25"/>
      <c r="V47" s="25"/>
      <c r="W47" s="27" t="s">
        <v>4</v>
      </c>
      <c r="X47" s="25"/>
      <c r="Y47" s="25"/>
      <c r="Z47" s="34" t="s">
        <v>67</v>
      </c>
      <c r="AA47" s="23"/>
    </row>
    <row r="48" spans="2:28" s="9" customFormat="1" ht="13.5" hidden="1" customHeight="1">
      <c r="B48" s="24" t="s">
        <v>47</v>
      </c>
      <c r="C48" s="25"/>
      <c r="D48" s="25"/>
      <c r="E48" s="25"/>
      <c r="F48" s="28" t="s">
        <v>4</v>
      </c>
      <c r="G48" s="27" t="s">
        <v>6</v>
      </c>
      <c r="H48" s="25"/>
      <c r="I48" s="25"/>
      <c r="J48" s="28" t="s">
        <v>7</v>
      </c>
      <c r="K48" s="27" t="s">
        <v>8</v>
      </c>
      <c r="L48" s="25"/>
      <c r="M48" s="25"/>
      <c r="N48" s="27" t="s">
        <v>9</v>
      </c>
      <c r="O48" s="25"/>
      <c r="P48" s="25"/>
      <c r="Q48" s="27" t="s">
        <v>10</v>
      </c>
      <c r="R48" s="25"/>
      <c r="S48" s="25"/>
      <c r="T48" s="27" t="s">
        <v>7</v>
      </c>
      <c r="U48" s="25"/>
      <c r="V48" s="25"/>
      <c r="W48" s="27" t="s">
        <v>11</v>
      </c>
      <c r="X48" s="25"/>
      <c r="Y48" s="25"/>
      <c r="Z48" s="29" t="s">
        <v>59</v>
      </c>
      <c r="AA48" s="23"/>
    </row>
    <row r="49" spans="2:27" s="9" customFormat="1" ht="13.5" hidden="1" customHeight="1">
      <c r="B49" s="24"/>
      <c r="C49" s="25"/>
      <c r="D49" s="25"/>
      <c r="E49" s="25"/>
      <c r="F49" s="28"/>
      <c r="G49" s="27" t="s">
        <v>12</v>
      </c>
      <c r="H49" s="25"/>
      <c r="I49" s="25"/>
      <c r="J49" s="32"/>
      <c r="K49" s="27" t="s">
        <v>13</v>
      </c>
      <c r="L49" s="25"/>
      <c r="M49" s="25"/>
      <c r="N49" s="27" t="s">
        <v>14</v>
      </c>
      <c r="O49" s="25"/>
      <c r="P49" s="25"/>
      <c r="Q49" s="35" t="s">
        <v>53</v>
      </c>
      <c r="R49" s="36"/>
      <c r="S49" s="25"/>
      <c r="T49" s="35" t="s">
        <v>55</v>
      </c>
      <c r="U49" s="36"/>
      <c r="V49" s="25"/>
      <c r="W49" s="27" t="s">
        <v>33</v>
      </c>
      <c r="X49" s="25"/>
      <c r="Y49" s="25"/>
      <c r="Z49" s="37"/>
      <c r="AA49" s="23"/>
    </row>
    <row r="50" spans="2:27" s="9" customFormat="1" ht="13.5" hidden="1" customHeight="1">
      <c r="B50" s="23"/>
      <c r="C50" s="31"/>
      <c r="D50" s="31"/>
      <c r="E50" s="31"/>
      <c r="F50" s="29"/>
      <c r="G50" s="27" t="s">
        <v>15</v>
      </c>
      <c r="H50" s="36"/>
      <c r="I50" s="25"/>
      <c r="J50" s="38" t="s">
        <v>63</v>
      </c>
      <c r="K50" s="27" t="s">
        <v>16</v>
      </c>
      <c r="L50" s="36"/>
      <c r="M50" s="25"/>
      <c r="N50" s="22" t="s">
        <v>17</v>
      </c>
      <c r="O50" s="39"/>
      <c r="P50" s="40"/>
      <c r="Q50" s="41"/>
      <c r="R50" s="39"/>
      <c r="S50" s="42"/>
      <c r="T50" s="41"/>
      <c r="U50" s="39"/>
      <c r="V50" s="40"/>
      <c r="W50" s="35" t="s">
        <v>57</v>
      </c>
      <c r="X50" s="36"/>
      <c r="Y50" s="25"/>
      <c r="Z50" s="29"/>
      <c r="AA50" s="23"/>
    </row>
    <row r="51" spans="2:27" s="9" customFormat="1" ht="13.5" hidden="1" customHeight="1">
      <c r="B51" s="23"/>
      <c r="C51" s="31"/>
      <c r="D51" s="31"/>
      <c r="E51" s="31"/>
      <c r="F51" s="29"/>
      <c r="G51" s="27" t="s">
        <v>18</v>
      </c>
      <c r="H51" s="36"/>
      <c r="I51" s="25"/>
      <c r="J51" s="43"/>
      <c r="K51" s="43"/>
      <c r="L51" s="44"/>
      <c r="M51" s="31"/>
      <c r="N51" s="43"/>
      <c r="O51" s="44"/>
      <c r="P51" s="31"/>
      <c r="Q51" s="43"/>
      <c r="R51" s="44"/>
      <c r="S51" s="31"/>
      <c r="T51" s="43"/>
      <c r="U51" s="36"/>
      <c r="V51" s="25"/>
      <c r="W51" s="35"/>
      <c r="X51" s="36"/>
      <c r="Y51" s="25"/>
      <c r="Z51" s="38"/>
      <c r="AA51" s="23"/>
    </row>
    <row r="52" spans="2:27" s="9" customFormat="1" ht="24" hidden="1" customHeight="1">
      <c r="B52" s="45"/>
      <c r="C52" s="46"/>
      <c r="D52" s="46"/>
      <c r="E52" s="46"/>
      <c r="F52" s="47" t="s">
        <v>48</v>
      </c>
      <c r="G52" s="20" t="s">
        <v>49</v>
      </c>
      <c r="H52" s="48"/>
      <c r="I52" s="48"/>
      <c r="J52" s="47" t="s">
        <v>50</v>
      </c>
      <c r="K52" s="49" t="s">
        <v>51</v>
      </c>
      <c r="L52" s="48"/>
      <c r="M52" s="48"/>
      <c r="N52" s="49" t="s">
        <v>52</v>
      </c>
      <c r="O52" s="48"/>
      <c r="P52" s="48"/>
      <c r="Q52" s="49" t="s">
        <v>54</v>
      </c>
      <c r="R52" s="48"/>
      <c r="S52" s="48"/>
      <c r="T52" s="49" t="s">
        <v>56</v>
      </c>
      <c r="U52" s="48"/>
      <c r="V52" s="48"/>
      <c r="W52" s="50" t="s">
        <v>46</v>
      </c>
      <c r="X52" s="48"/>
      <c r="Y52" s="48"/>
      <c r="Z52" s="51" t="s">
        <v>60</v>
      </c>
      <c r="AA52" s="23"/>
    </row>
    <row r="53" spans="2:27" s="9" customFormat="1" ht="29.45" hidden="1" customHeight="1">
      <c r="B53" s="270" t="s">
        <v>180</v>
      </c>
      <c r="C53" s="271"/>
      <c r="D53" s="271"/>
      <c r="E53" s="272"/>
      <c r="F53" s="166">
        <v>3</v>
      </c>
      <c r="G53" s="166" t="str">
        <f>IF(OR(I53&gt;0,I53=0),"　","△")</f>
        <v>　</v>
      </c>
      <c r="H53" s="167"/>
      <c r="I53" s="168">
        <v>4767</v>
      </c>
      <c r="J53" s="166">
        <f>F53+I53</f>
        <v>4770</v>
      </c>
      <c r="K53" s="166" t="str">
        <f>IF(OR(M53&gt;0,M53=0),"　","△")</f>
        <v>　</v>
      </c>
      <c r="L53" s="167"/>
      <c r="M53" s="169"/>
      <c r="N53" s="166" t="str">
        <f>IF(OR(P53&gt;0,P53=0),"　","△")</f>
        <v>　</v>
      </c>
      <c r="O53" s="167"/>
      <c r="P53" s="169"/>
      <c r="Q53" s="166" t="str">
        <f>IF(OR(S53&gt;0,S53=0),"　","△")</f>
        <v>　</v>
      </c>
      <c r="R53" s="167">
        <v>64</v>
      </c>
      <c r="S53" s="169"/>
      <c r="T53" s="166"/>
      <c r="U53" s="167"/>
      <c r="V53" s="167">
        <f>J53+S53</f>
        <v>4770</v>
      </c>
      <c r="W53" s="166" t="str">
        <f>IF(OR(Y53&gt;0,Y53=0),"　","△")</f>
        <v>　</v>
      </c>
      <c r="X53" s="167"/>
      <c r="Y53" s="168">
        <f>V53-F53</f>
        <v>4767</v>
      </c>
      <c r="Z53" s="186">
        <f>(V53/F53)*100</f>
        <v>159000</v>
      </c>
      <c r="AA53" s="23"/>
    </row>
    <row r="54" spans="2:27" s="9" customFormat="1" ht="29.45" hidden="1" customHeight="1" thickBot="1">
      <c r="B54" s="273" t="s">
        <v>181</v>
      </c>
      <c r="C54" s="274"/>
      <c r="D54" s="274"/>
      <c r="E54" s="275"/>
      <c r="F54" s="184">
        <v>21829</v>
      </c>
      <c r="G54" s="174" t="str">
        <f t="shared" ref="G54" si="7">IF(OR(I54&gt;0,I54=0),"　","△")</f>
        <v>△</v>
      </c>
      <c r="H54" s="175"/>
      <c r="I54" s="185">
        <v>-607</v>
      </c>
      <c r="J54" s="184">
        <v>21222</v>
      </c>
      <c r="K54" s="174" t="str">
        <f>IF(OR(M54&gt;0,M54=0),"　","△")</f>
        <v>　</v>
      </c>
      <c r="L54" s="179"/>
      <c r="M54" s="177"/>
      <c r="N54" s="174" t="str">
        <f t="shared" ref="N54" si="8">IF(OR(P54&gt;0,P54=0),"　","△")</f>
        <v>　</v>
      </c>
      <c r="O54" s="175"/>
      <c r="P54" s="177">
        <v>12</v>
      </c>
      <c r="Q54" s="174" t="str">
        <f t="shared" ref="Q54" si="9">IF(OR(S54&gt;0,S54=0),"　","△")</f>
        <v>　</v>
      </c>
      <c r="R54" s="175"/>
      <c r="S54" s="185">
        <f>M54+P54</f>
        <v>12</v>
      </c>
      <c r="T54" s="174"/>
      <c r="U54" s="175"/>
      <c r="V54" s="175">
        <v>21234</v>
      </c>
      <c r="W54" s="174" t="str">
        <f>IF(OR(Y54&gt;0,Y54=0),"　","△")</f>
        <v>△</v>
      </c>
      <c r="X54" s="175"/>
      <c r="Y54" s="185">
        <v>-595</v>
      </c>
      <c r="Z54" s="181">
        <f>(V54/F54)*100</f>
        <v>97.274268175363048</v>
      </c>
      <c r="AA54" s="23"/>
    </row>
    <row r="55" spans="2:27" s="9" customFormat="1" ht="7.9" hidden="1" customHeight="1">
      <c r="B55" s="58"/>
      <c r="C55" s="58"/>
      <c r="D55" s="58"/>
      <c r="E55" s="58"/>
    </row>
    <row r="56" spans="2:27">
      <c r="C56" s="9" t="s">
        <v>179</v>
      </c>
    </row>
    <row r="57" spans="2:27" ht="7.9" customHeight="1"/>
  </sheetData>
  <mergeCells count="4">
    <mergeCell ref="B53:E53"/>
    <mergeCell ref="B54:E54"/>
    <mergeCell ref="B21:E21"/>
    <mergeCell ref="B22:E22"/>
  </mergeCells>
  <phoneticPr fontId="3"/>
  <printOptions horizontalCentered="1"/>
  <pageMargins left="0.70866141732283472" right="0.70866141732283472" top="0.59055118110236227" bottom="0.98425196850393704" header="0.51181102362204722" footer="0.51181102362204722"/>
  <pageSetup paperSize="9" scale="75" fitToHeight="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88"/>
  <sheetViews>
    <sheetView view="pageBreakPreview" zoomScale="85" zoomScaleNormal="100" zoomScaleSheetLayoutView="85" workbookViewId="0"/>
  </sheetViews>
  <sheetFormatPr defaultColWidth="9" defaultRowHeight="13.5"/>
  <cols>
    <col min="1" max="1" width="1.25" style="4" customWidth="1"/>
    <col min="2" max="2" width="2.5" style="4" customWidth="1"/>
    <col min="3" max="3" width="3.25" style="4" customWidth="1"/>
    <col min="4" max="4" width="3" style="4" customWidth="1"/>
    <col min="5" max="5" width="15.75" style="4" customWidth="1"/>
    <col min="6" max="6" width="1" style="4" customWidth="1"/>
    <col min="7" max="7" width="2.25" style="4" customWidth="1"/>
    <col min="8" max="8" width="0.75" style="4" customWidth="1"/>
    <col min="9" max="9" width="6.875" style="4" customWidth="1"/>
    <col min="10" max="10" width="2.25" style="4" customWidth="1"/>
    <col min="11" max="11" width="0.75" style="4" customWidth="1"/>
    <col min="12" max="12" width="8" style="4" customWidth="1"/>
    <col min="13" max="13" width="2.25" style="4" customWidth="1"/>
    <col min="14" max="14" width="0.75" style="4" customWidth="1"/>
    <col min="15" max="15" width="8" style="4" customWidth="1"/>
    <col min="16" max="16" width="2.25" style="4" customWidth="1"/>
    <col min="17" max="17" width="0.75" style="4" customWidth="1"/>
    <col min="18" max="18" width="7" style="4" customWidth="1"/>
    <col min="19" max="19" width="2.25" style="4" customWidth="1"/>
    <col min="20" max="20" width="0.75" style="4" customWidth="1"/>
    <col min="21" max="21" width="7" style="4" customWidth="1"/>
    <col min="22" max="22" width="2.25" style="4" customWidth="1"/>
    <col min="23" max="23" width="0.75" style="4" customWidth="1"/>
    <col min="24" max="24" width="7" style="4" customWidth="1"/>
    <col min="25" max="25" width="1.625" style="4" customWidth="1"/>
    <col min="26" max="26" width="0.875" style="4" customWidth="1"/>
    <col min="27" max="27" width="7.875" style="4" customWidth="1"/>
    <col min="28" max="28" width="2.25" style="4" customWidth="1"/>
    <col min="29" max="29" width="0.75" style="4" customWidth="1"/>
    <col min="30" max="30" width="7" style="4" customWidth="1"/>
    <col min="31" max="31" width="10" style="4" customWidth="1"/>
    <col min="32" max="32" width="0.75" style="4" customWidth="1"/>
    <col min="33" max="16384" width="9" style="4"/>
  </cols>
  <sheetData>
    <row r="1" spans="2:32" s="9" customFormat="1" ht="12"/>
    <row r="2" spans="2:32" s="9" customFormat="1" ht="12" customHeight="1">
      <c r="B2" s="11"/>
      <c r="C2" s="13"/>
      <c r="D2" s="13"/>
      <c r="E2" s="13"/>
      <c r="F2" s="13"/>
    </row>
    <row r="3" spans="2:32" s="9" customFormat="1" ht="17.25" customHeight="1">
      <c r="B3" s="11" t="s">
        <v>69</v>
      </c>
      <c r="C3" s="13"/>
      <c r="D3" s="13"/>
      <c r="E3" s="13"/>
      <c r="F3" s="13"/>
    </row>
    <row r="4" spans="2:32" s="9" customFormat="1" ht="21" customHeight="1" thickBot="1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68"/>
      <c r="AB4" s="14"/>
      <c r="AC4" s="14"/>
      <c r="AD4" s="72"/>
      <c r="AE4" s="73"/>
      <c r="AF4" s="74" t="s">
        <v>35</v>
      </c>
    </row>
    <row r="5" spans="2:32" s="9" customFormat="1" ht="24" customHeight="1">
      <c r="B5" s="17"/>
      <c r="C5" s="18"/>
      <c r="D5" s="18"/>
      <c r="E5" s="18"/>
      <c r="F5" s="75"/>
      <c r="G5" s="76"/>
      <c r="H5" s="77"/>
      <c r="I5" s="78"/>
      <c r="J5" s="20" t="s">
        <v>174</v>
      </c>
      <c r="K5" s="21"/>
      <c r="L5" s="21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79"/>
      <c r="AF5" s="23"/>
    </row>
    <row r="6" spans="2:32" s="9" customFormat="1" ht="24" customHeight="1">
      <c r="B6" s="24"/>
      <c r="C6" s="25"/>
      <c r="D6" s="25"/>
      <c r="E6" s="25"/>
      <c r="F6" s="80"/>
      <c r="G6" s="291" t="s">
        <v>173</v>
      </c>
      <c r="H6" s="292"/>
      <c r="I6" s="293"/>
      <c r="J6" s="27" t="s">
        <v>173</v>
      </c>
      <c r="K6" s="25"/>
      <c r="L6" s="25"/>
      <c r="M6" s="27" t="s">
        <v>1</v>
      </c>
      <c r="N6" s="25"/>
      <c r="O6" s="27"/>
      <c r="P6" s="20" t="s">
        <v>2</v>
      </c>
      <c r="Q6" s="21"/>
      <c r="R6" s="21"/>
      <c r="S6" s="21"/>
      <c r="T6" s="21"/>
      <c r="U6" s="21"/>
      <c r="V6" s="21"/>
      <c r="W6" s="21"/>
      <c r="X6" s="21"/>
      <c r="Y6" s="27" t="s">
        <v>3</v>
      </c>
      <c r="Z6" s="25"/>
      <c r="AA6" s="25"/>
      <c r="AB6" s="27" t="s">
        <v>173</v>
      </c>
      <c r="AC6" s="25"/>
      <c r="AD6" s="25"/>
      <c r="AE6" s="29" t="s">
        <v>58</v>
      </c>
      <c r="AF6" s="23"/>
    </row>
    <row r="7" spans="2:32" s="9" customFormat="1" ht="13.5" customHeight="1">
      <c r="B7" s="23"/>
      <c r="C7" s="31"/>
      <c r="D7" s="31"/>
      <c r="E7" s="31"/>
      <c r="F7" s="81"/>
      <c r="G7" s="27"/>
      <c r="H7" s="25"/>
      <c r="I7" s="82"/>
      <c r="J7" s="27" t="s">
        <v>4</v>
      </c>
      <c r="K7" s="25"/>
      <c r="L7" s="25"/>
      <c r="M7" s="27" t="s">
        <v>5</v>
      </c>
      <c r="N7" s="25"/>
      <c r="O7" s="27"/>
      <c r="P7" s="32"/>
      <c r="Q7" s="33"/>
      <c r="R7" s="31"/>
      <c r="S7" s="32"/>
      <c r="T7" s="33"/>
      <c r="U7" s="31"/>
      <c r="V7" s="32"/>
      <c r="W7" s="33"/>
      <c r="X7" s="31"/>
      <c r="Y7" s="27" t="s">
        <v>5</v>
      </c>
      <c r="Z7" s="25"/>
      <c r="AA7" s="25"/>
      <c r="AB7" s="27" t="s">
        <v>4</v>
      </c>
      <c r="AC7" s="25"/>
      <c r="AD7" s="25"/>
      <c r="AE7" s="34" t="s">
        <v>70</v>
      </c>
      <c r="AF7" s="23"/>
    </row>
    <row r="8" spans="2:32" s="9" customFormat="1" ht="13.5" customHeight="1">
      <c r="B8" s="24" t="s">
        <v>169</v>
      </c>
      <c r="C8" s="25"/>
      <c r="D8" s="25"/>
      <c r="E8" s="25"/>
      <c r="F8" s="83"/>
      <c r="G8" s="291" t="s">
        <v>4</v>
      </c>
      <c r="H8" s="294"/>
      <c r="I8" s="293"/>
      <c r="J8" s="27" t="s">
        <v>6</v>
      </c>
      <c r="K8" s="25"/>
      <c r="L8" s="25"/>
      <c r="M8" s="27" t="s">
        <v>7</v>
      </c>
      <c r="N8" s="25"/>
      <c r="O8" s="27"/>
      <c r="P8" s="27" t="s">
        <v>8</v>
      </c>
      <c r="Q8" s="25"/>
      <c r="R8" s="25"/>
      <c r="S8" s="27" t="s">
        <v>9</v>
      </c>
      <c r="T8" s="25"/>
      <c r="U8" s="25"/>
      <c r="V8" s="27" t="s">
        <v>10</v>
      </c>
      <c r="W8" s="25"/>
      <c r="X8" s="25"/>
      <c r="Y8" s="27" t="s">
        <v>7</v>
      </c>
      <c r="Z8" s="25"/>
      <c r="AA8" s="25"/>
      <c r="AB8" s="27" t="s">
        <v>11</v>
      </c>
      <c r="AC8" s="25"/>
      <c r="AD8" s="25"/>
      <c r="AE8" s="29" t="s">
        <v>71</v>
      </c>
      <c r="AF8" s="23"/>
    </row>
    <row r="9" spans="2:32" s="9" customFormat="1" ht="13.5" customHeight="1">
      <c r="B9" s="24"/>
      <c r="C9" s="25"/>
      <c r="D9" s="25"/>
      <c r="E9" s="25"/>
      <c r="F9" s="83"/>
      <c r="G9" s="27"/>
      <c r="H9" s="25"/>
      <c r="I9" s="82"/>
      <c r="J9" s="27" t="s">
        <v>12</v>
      </c>
      <c r="K9" s="25"/>
      <c r="L9" s="25"/>
      <c r="M9" s="22"/>
      <c r="N9" s="40"/>
      <c r="O9" s="40"/>
      <c r="P9" s="27" t="s">
        <v>13</v>
      </c>
      <c r="Q9" s="25"/>
      <c r="R9" s="25"/>
      <c r="S9" s="27" t="s">
        <v>14</v>
      </c>
      <c r="T9" s="25"/>
      <c r="U9" s="25"/>
      <c r="V9" s="35" t="s">
        <v>72</v>
      </c>
      <c r="W9" s="36"/>
      <c r="X9" s="25"/>
      <c r="Y9" s="35" t="s">
        <v>73</v>
      </c>
      <c r="Z9" s="36"/>
      <c r="AA9" s="25"/>
      <c r="AB9" s="27" t="s">
        <v>33</v>
      </c>
      <c r="AC9" s="25"/>
      <c r="AD9" s="25"/>
      <c r="AE9" s="37"/>
      <c r="AF9" s="23"/>
    </row>
    <row r="10" spans="2:32" s="9" customFormat="1" ht="13.5" customHeight="1">
      <c r="B10" s="23"/>
      <c r="C10" s="31"/>
      <c r="D10" s="31"/>
      <c r="E10" s="31"/>
      <c r="F10" s="84"/>
      <c r="G10" s="27"/>
      <c r="H10" s="36"/>
      <c r="I10" s="84"/>
      <c r="J10" s="27" t="s">
        <v>15</v>
      </c>
      <c r="K10" s="36"/>
      <c r="L10" s="25"/>
      <c r="M10" s="35" t="s">
        <v>63</v>
      </c>
      <c r="N10" s="36"/>
      <c r="O10" s="35"/>
      <c r="P10" s="27" t="s">
        <v>16</v>
      </c>
      <c r="Q10" s="36"/>
      <c r="R10" s="25"/>
      <c r="S10" s="22" t="s">
        <v>17</v>
      </c>
      <c r="T10" s="39"/>
      <c r="U10" s="40"/>
      <c r="V10" s="41"/>
      <c r="W10" s="39"/>
      <c r="X10" s="42"/>
      <c r="Y10" s="41"/>
      <c r="Z10" s="39"/>
      <c r="AA10" s="40"/>
      <c r="AB10" s="35" t="s">
        <v>74</v>
      </c>
      <c r="AC10" s="36"/>
      <c r="AD10" s="25"/>
      <c r="AE10" s="29"/>
      <c r="AF10" s="23"/>
    </row>
    <row r="11" spans="2:32" s="9" customFormat="1" ht="13.5" customHeight="1">
      <c r="B11" s="23"/>
      <c r="C11" s="31"/>
      <c r="D11" s="31"/>
      <c r="E11" s="31"/>
      <c r="F11" s="85"/>
      <c r="G11" s="27"/>
      <c r="H11" s="36"/>
      <c r="I11" s="84"/>
      <c r="J11" s="27" t="s">
        <v>18</v>
      </c>
      <c r="K11" s="36"/>
      <c r="L11" s="25"/>
      <c r="M11" s="22"/>
      <c r="N11" s="40"/>
      <c r="O11" s="40"/>
      <c r="P11" s="43"/>
      <c r="Q11" s="44"/>
      <c r="R11" s="31"/>
      <c r="S11" s="43"/>
      <c r="T11" s="44"/>
      <c r="U11" s="31"/>
      <c r="V11" s="43"/>
      <c r="W11" s="44"/>
      <c r="X11" s="31"/>
      <c r="Y11" s="43"/>
      <c r="Z11" s="36"/>
      <c r="AA11" s="25"/>
      <c r="AB11" s="35"/>
      <c r="AC11" s="36"/>
      <c r="AD11" s="25"/>
      <c r="AE11" s="38"/>
      <c r="AF11" s="23"/>
    </row>
    <row r="12" spans="2:32" s="9" customFormat="1" ht="24" customHeight="1">
      <c r="B12" s="45"/>
      <c r="C12" s="46"/>
      <c r="D12" s="46"/>
      <c r="E12" s="46"/>
      <c r="F12" s="86"/>
      <c r="G12" s="20" t="s">
        <v>165</v>
      </c>
      <c r="H12" s="48"/>
      <c r="I12" s="87"/>
      <c r="J12" s="20" t="s">
        <v>75</v>
      </c>
      <c r="K12" s="48"/>
      <c r="L12" s="48"/>
      <c r="M12" s="49" t="s">
        <v>50</v>
      </c>
      <c r="N12" s="48"/>
      <c r="O12" s="49"/>
      <c r="P12" s="49" t="s">
        <v>76</v>
      </c>
      <c r="Q12" s="48"/>
      <c r="R12" s="48"/>
      <c r="S12" s="49" t="s">
        <v>77</v>
      </c>
      <c r="T12" s="48"/>
      <c r="U12" s="48"/>
      <c r="V12" s="49" t="s">
        <v>78</v>
      </c>
      <c r="W12" s="48"/>
      <c r="X12" s="48"/>
      <c r="Y12" s="49" t="s">
        <v>79</v>
      </c>
      <c r="Z12" s="48"/>
      <c r="AA12" s="48"/>
      <c r="AB12" s="50" t="s">
        <v>80</v>
      </c>
      <c r="AC12" s="48"/>
      <c r="AD12" s="48"/>
      <c r="AE12" s="52" t="s">
        <v>81</v>
      </c>
      <c r="AF12" s="23"/>
    </row>
    <row r="13" spans="2:32" s="9" customFormat="1" ht="24" customHeight="1">
      <c r="B13" s="88" t="s">
        <v>82</v>
      </c>
      <c r="C13" s="89" t="s">
        <v>83</v>
      </c>
      <c r="D13" s="89"/>
      <c r="E13" s="89"/>
      <c r="F13" s="33"/>
      <c r="G13" s="59"/>
      <c r="H13" s="60"/>
      <c r="I13" s="60"/>
      <c r="J13" s="29"/>
      <c r="K13" s="31"/>
      <c r="L13" s="61"/>
      <c r="M13" s="59"/>
      <c r="N13" s="60"/>
      <c r="O13" s="31"/>
      <c r="P13" s="29"/>
      <c r="Q13" s="31"/>
      <c r="R13" s="31"/>
      <c r="S13" s="29"/>
      <c r="T13" s="31"/>
      <c r="U13" s="31"/>
      <c r="V13" s="29"/>
      <c r="W13" s="31"/>
      <c r="X13" s="31"/>
      <c r="Y13" s="29"/>
      <c r="Z13" s="31"/>
      <c r="AA13" s="31"/>
      <c r="AB13" s="29"/>
      <c r="AC13" s="31"/>
      <c r="AD13" s="31"/>
      <c r="AE13" s="62"/>
      <c r="AF13" s="23"/>
    </row>
    <row r="14" spans="2:32" s="9" customFormat="1" ht="24" customHeight="1">
      <c r="B14" s="90" t="s">
        <v>84</v>
      </c>
      <c r="C14" s="91"/>
      <c r="D14" s="89" t="s">
        <v>85</v>
      </c>
      <c r="E14" s="91"/>
      <c r="F14" s="44"/>
      <c r="G14" s="29"/>
      <c r="H14" s="31"/>
      <c r="I14" s="31"/>
      <c r="J14" s="29"/>
      <c r="K14" s="31"/>
      <c r="L14" s="61"/>
      <c r="M14" s="29"/>
      <c r="N14" s="31"/>
      <c r="O14" s="31"/>
      <c r="P14" s="29"/>
      <c r="Q14" s="31"/>
      <c r="R14" s="31"/>
      <c r="S14" s="29"/>
      <c r="T14" s="31"/>
      <c r="U14" s="31"/>
      <c r="V14" s="29"/>
      <c r="W14" s="31"/>
      <c r="X14" s="31"/>
      <c r="Y14" s="29"/>
      <c r="Z14" s="31"/>
      <c r="AA14" s="31"/>
      <c r="AB14" s="29"/>
      <c r="AC14" s="31"/>
      <c r="AD14" s="31"/>
      <c r="AE14" s="62"/>
      <c r="AF14" s="23"/>
    </row>
    <row r="15" spans="2:32" s="9" customFormat="1" ht="24" customHeight="1">
      <c r="B15" s="53"/>
      <c r="C15" s="92" t="s">
        <v>20</v>
      </c>
      <c r="D15" s="301" t="s">
        <v>86</v>
      </c>
      <c r="E15" s="301"/>
      <c r="F15" s="93"/>
      <c r="G15" s="209" t="s">
        <v>17</v>
      </c>
      <c r="H15" s="2"/>
      <c r="I15" s="210">
        <v>56911</v>
      </c>
      <c r="J15" s="209" t="s">
        <v>17</v>
      </c>
      <c r="K15" s="2"/>
      <c r="L15" s="211">
        <v>502</v>
      </c>
      <c r="M15" s="209" t="s">
        <v>17</v>
      </c>
      <c r="N15" s="2"/>
      <c r="O15" s="210">
        <v>57413</v>
      </c>
      <c r="P15" s="209"/>
      <c r="Q15" s="2"/>
      <c r="R15" s="212"/>
      <c r="S15" s="209"/>
      <c r="T15" s="2"/>
      <c r="U15" s="213">
        <v>3</v>
      </c>
      <c r="V15" s="209"/>
      <c r="W15" s="2"/>
      <c r="X15" s="213">
        <v>3</v>
      </c>
      <c r="Y15" s="209" t="s">
        <v>17</v>
      </c>
      <c r="Z15" s="2"/>
      <c r="AA15" s="2">
        <v>57416</v>
      </c>
      <c r="AB15" s="209"/>
      <c r="AC15" s="2"/>
      <c r="AD15" s="211">
        <v>505</v>
      </c>
      <c r="AE15" s="214">
        <v>100.88735042434678</v>
      </c>
      <c r="AF15" s="23"/>
    </row>
    <row r="16" spans="2:32" s="9" customFormat="1" ht="24.75" customHeight="1">
      <c r="B16" s="88"/>
      <c r="C16" s="89"/>
      <c r="D16" s="89"/>
      <c r="E16" s="198" t="s">
        <v>87</v>
      </c>
      <c r="F16" s="94"/>
      <c r="G16" s="209" t="s">
        <v>17</v>
      </c>
      <c r="H16" s="2"/>
      <c r="I16" s="2">
        <v>869</v>
      </c>
      <c r="J16" s="209" t="s">
        <v>17</v>
      </c>
      <c r="K16" s="2"/>
      <c r="L16" s="211">
        <v>37</v>
      </c>
      <c r="M16" s="209" t="s">
        <v>17</v>
      </c>
      <c r="N16" s="2"/>
      <c r="O16" s="2">
        <v>906</v>
      </c>
      <c r="P16" s="209"/>
      <c r="Q16" s="2"/>
      <c r="R16" s="212"/>
      <c r="S16" s="209"/>
      <c r="T16" s="2"/>
      <c r="U16" s="2"/>
      <c r="V16" s="209"/>
      <c r="W16" s="2"/>
      <c r="X16" s="211"/>
      <c r="Y16" s="209" t="s">
        <v>17</v>
      </c>
      <c r="Z16" s="2"/>
      <c r="AA16" s="2">
        <v>906</v>
      </c>
      <c r="AB16" s="209"/>
      <c r="AC16" s="2"/>
      <c r="AD16" s="211">
        <v>37</v>
      </c>
      <c r="AE16" s="214">
        <v>104.25776754890678</v>
      </c>
      <c r="AF16" s="23"/>
    </row>
    <row r="17" spans="2:32" s="9" customFormat="1" ht="24.75" customHeight="1">
      <c r="B17" s="88"/>
      <c r="C17" s="89"/>
      <c r="D17" s="89"/>
      <c r="E17" s="198" t="s">
        <v>88</v>
      </c>
      <c r="F17" s="94"/>
      <c r="G17" s="209" t="s">
        <v>17</v>
      </c>
      <c r="H17" s="2"/>
      <c r="I17" s="2">
        <v>45747</v>
      </c>
      <c r="J17" s="209" t="s">
        <v>17</v>
      </c>
      <c r="K17" s="2"/>
      <c r="L17" s="211">
        <v>528</v>
      </c>
      <c r="M17" s="209" t="s">
        <v>17</v>
      </c>
      <c r="N17" s="2"/>
      <c r="O17" s="2">
        <v>46275</v>
      </c>
      <c r="P17" s="209"/>
      <c r="Q17" s="2"/>
      <c r="R17" s="212"/>
      <c r="S17" s="209"/>
      <c r="T17" s="2"/>
      <c r="U17" s="2"/>
      <c r="V17" s="209"/>
      <c r="W17" s="2"/>
      <c r="X17" s="211"/>
      <c r="Y17" s="209" t="s">
        <v>17</v>
      </c>
      <c r="Z17" s="2"/>
      <c r="AA17" s="2">
        <v>46275</v>
      </c>
      <c r="AB17" s="209"/>
      <c r="AC17" s="2"/>
      <c r="AD17" s="211">
        <v>528</v>
      </c>
      <c r="AE17" s="214">
        <v>101.15417404419962</v>
      </c>
      <c r="AF17" s="23"/>
    </row>
    <row r="18" spans="2:32" s="9" customFormat="1" ht="24.75" customHeight="1">
      <c r="B18" s="88"/>
      <c r="C18" s="89"/>
      <c r="D18" s="89"/>
      <c r="E18" s="198" t="s">
        <v>36</v>
      </c>
      <c r="F18" s="94"/>
      <c r="G18" s="209" t="s">
        <v>17</v>
      </c>
      <c r="H18" s="2"/>
      <c r="I18" s="2">
        <v>1337</v>
      </c>
      <c r="J18" s="209"/>
      <c r="K18" s="2"/>
      <c r="L18" s="213">
        <v>15</v>
      </c>
      <c r="M18" s="209" t="s">
        <v>17</v>
      </c>
      <c r="N18" s="2"/>
      <c r="O18" s="2">
        <v>1352</v>
      </c>
      <c r="P18" s="209"/>
      <c r="Q18" s="2"/>
      <c r="R18" s="212"/>
      <c r="S18" s="209"/>
      <c r="T18" s="2"/>
      <c r="U18" s="2"/>
      <c r="V18" s="209"/>
      <c r="W18" s="2"/>
      <c r="X18" s="211"/>
      <c r="Y18" s="209" t="s">
        <v>17</v>
      </c>
      <c r="Z18" s="2"/>
      <c r="AA18" s="2">
        <v>1352</v>
      </c>
      <c r="AB18" s="209"/>
      <c r="AC18" s="2"/>
      <c r="AD18" s="213">
        <v>15</v>
      </c>
      <c r="AE18" s="214">
        <v>101.12191473448019</v>
      </c>
      <c r="AF18" s="23"/>
    </row>
    <row r="19" spans="2:32" s="9" customFormat="1" ht="24.75" customHeight="1">
      <c r="B19" s="88"/>
      <c r="C19" s="89"/>
      <c r="D19" s="89"/>
      <c r="E19" s="198" t="s">
        <v>37</v>
      </c>
      <c r="F19" s="94"/>
      <c r="G19" s="209" t="s">
        <v>17</v>
      </c>
      <c r="H19" s="2"/>
      <c r="I19" s="2">
        <v>6171</v>
      </c>
      <c r="J19" s="209" t="s">
        <v>168</v>
      </c>
      <c r="K19" s="2"/>
      <c r="L19" s="215">
        <v>-448</v>
      </c>
      <c r="M19" s="209" t="s">
        <v>17</v>
      </c>
      <c r="N19" s="2"/>
      <c r="O19" s="2">
        <v>5723</v>
      </c>
      <c r="P19" s="209"/>
      <c r="Q19" s="2"/>
      <c r="R19" s="212"/>
      <c r="S19" s="209"/>
      <c r="T19" s="2"/>
      <c r="U19" s="213">
        <v>3</v>
      </c>
      <c r="V19" s="209"/>
      <c r="W19" s="2"/>
      <c r="X19" s="213">
        <v>3</v>
      </c>
      <c r="Y19" s="209" t="s">
        <v>17</v>
      </c>
      <c r="Z19" s="2"/>
      <c r="AA19" s="2">
        <v>5726</v>
      </c>
      <c r="AB19" s="209" t="s">
        <v>168</v>
      </c>
      <c r="AC19" s="2"/>
      <c r="AD19" s="215">
        <v>-445</v>
      </c>
      <c r="AE19" s="214">
        <v>92.788851077621132</v>
      </c>
      <c r="AF19" s="23"/>
    </row>
    <row r="20" spans="2:32" s="9" customFormat="1" ht="24.75" customHeight="1">
      <c r="B20" s="88"/>
      <c r="C20" s="89"/>
      <c r="D20" s="89"/>
      <c r="E20" s="198" t="s">
        <v>38</v>
      </c>
      <c r="F20" s="94"/>
      <c r="G20" s="209" t="s">
        <v>17</v>
      </c>
      <c r="H20" s="2"/>
      <c r="I20" s="2">
        <v>1213</v>
      </c>
      <c r="J20" s="209" t="s">
        <v>168</v>
      </c>
      <c r="K20" s="2"/>
      <c r="L20" s="215">
        <v>-99</v>
      </c>
      <c r="M20" s="209" t="s">
        <v>17</v>
      </c>
      <c r="N20" s="2"/>
      <c r="O20" s="2">
        <v>1114</v>
      </c>
      <c r="P20" s="209"/>
      <c r="Q20" s="2"/>
      <c r="R20" s="212"/>
      <c r="S20" s="209"/>
      <c r="T20" s="2"/>
      <c r="U20" s="2"/>
      <c r="V20" s="209"/>
      <c r="W20" s="2"/>
      <c r="X20" s="211"/>
      <c r="Y20" s="209" t="s">
        <v>17</v>
      </c>
      <c r="Z20" s="2"/>
      <c r="AA20" s="2">
        <v>1114</v>
      </c>
      <c r="AB20" s="209" t="s">
        <v>168</v>
      </c>
      <c r="AC20" s="2"/>
      <c r="AD20" s="215">
        <v>-99</v>
      </c>
      <c r="AE20" s="214">
        <v>91.838417147568009</v>
      </c>
      <c r="AF20" s="23"/>
    </row>
    <row r="21" spans="2:32" s="9" customFormat="1" ht="24.75" customHeight="1">
      <c r="B21" s="88"/>
      <c r="C21" s="89"/>
      <c r="D21" s="89"/>
      <c r="E21" s="198" t="s">
        <v>39</v>
      </c>
      <c r="F21" s="94"/>
      <c r="G21" s="209" t="s">
        <v>17</v>
      </c>
      <c r="H21" s="2"/>
      <c r="I21" s="2">
        <v>1344</v>
      </c>
      <c r="J21" s="209" t="s">
        <v>168</v>
      </c>
      <c r="K21" s="2"/>
      <c r="L21" s="215">
        <v>-4</v>
      </c>
      <c r="M21" s="209" t="s">
        <v>17</v>
      </c>
      <c r="N21" s="2"/>
      <c r="O21" s="2">
        <v>1340</v>
      </c>
      <c r="P21" s="209"/>
      <c r="Q21" s="2"/>
      <c r="R21" s="212"/>
      <c r="S21" s="209"/>
      <c r="T21" s="2"/>
      <c r="U21" s="2"/>
      <c r="V21" s="209"/>
      <c r="W21" s="2"/>
      <c r="X21" s="211"/>
      <c r="Y21" s="209" t="s">
        <v>17</v>
      </c>
      <c r="Z21" s="2"/>
      <c r="AA21" s="2">
        <v>1340</v>
      </c>
      <c r="AB21" s="209" t="s">
        <v>168</v>
      </c>
      <c r="AC21" s="2"/>
      <c r="AD21" s="215">
        <v>-4</v>
      </c>
      <c r="AE21" s="214">
        <v>99.702380952380949</v>
      </c>
      <c r="AF21" s="23"/>
    </row>
    <row r="22" spans="2:32" s="9" customFormat="1" ht="24.75" customHeight="1">
      <c r="B22" s="53"/>
      <c r="C22" s="54"/>
      <c r="D22" s="54"/>
      <c r="E22" s="198" t="s">
        <v>40</v>
      </c>
      <c r="F22" s="94"/>
      <c r="G22" s="209" t="s">
        <v>17</v>
      </c>
      <c r="H22" s="2"/>
      <c r="I22" s="216">
        <v>230</v>
      </c>
      <c r="J22" s="209" t="s">
        <v>17</v>
      </c>
      <c r="K22" s="2"/>
      <c r="L22" s="211">
        <v>473</v>
      </c>
      <c r="M22" s="209" t="s">
        <v>17</v>
      </c>
      <c r="N22" s="2"/>
      <c r="O22" s="2">
        <v>703</v>
      </c>
      <c r="P22" s="209"/>
      <c r="Q22" s="2"/>
      <c r="R22" s="212"/>
      <c r="S22" s="209"/>
      <c r="T22" s="2"/>
      <c r="U22" s="2"/>
      <c r="V22" s="209"/>
      <c r="W22" s="2"/>
      <c r="X22" s="211"/>
      <c r="Y22" s="209" t="s">
        <v>17</v>
      </c>
      <c r="Z22" s="2"/>
      <c r="AA22" s="2">
        <v>703</v>
      </c>
      <c r="AB22" s="209"/>
      <c r="AC22" s="2"/>
      <c r="AD22" s="211">
        <v>473</v>
      </c>
      <c r="AE22" s="214">
        <v>305.65217391304344</v>
      </c>
      <c r="AF22" s="23"/>
    </row>
    <row r="23" spans="2:32" s="9" customFormat="1" ht="24.75" customHeight="1">
      <c r="B23" s="95"/>
      <c r="C23" s="92" t="s">
        <v>21</v>
      </c>
      <c r="D23" s="299" t="s">
        <v>89</v>
      </c>
      <c r="E23" s="299"/>
      <c r="F23" s="96"/>
      <c r="G23" s="209" t="s">
        <v>17</v>
      </c>
      <c r="H23" s="2"/>
      <c r="I23" s="2">
        <v>28219</v>
      </c>
      <c r="J23" s="209" t="s">
        <v>17</v>
      </c>
      <c r="K23" s="2"/>
      <c r="L23" s="211">
        <v>7806</v>
      </c>
      <c r="M23" s="209" t="s">
        <v>17</v>
      </c>
      <c r="N23" s="2"/>
      <c r="O23" s="2">
        <v>36025</v>
      </c>
      <c r="P23" s="209"/>
      <c r="Q23" s="2"/>
      <c r="R23" s="2"/>
      <c r="S23" s="209"/>
      <c r="T23" s="2"/>
      <c r="U23" s="213">
        <v>17</v>
      </c>
      <c r="V23" s="209"/>
      <c r="W23" s="2"/>
      <c r="X23" s="213">
        <v>17</v>
      </c>
      <c r="Y23" s="209" t="s">
        <v>17</v>
      </c>
      <c r="Z23" s="2"/>
      <c r="AA23" s="2">
        <v>36042</v>
      </c>
      <c r="AB23" s="209"/>
      <c r="AC23" s="2"/>
      <c r="AD23" s="211">
        <v>7823</v>
      </c>
      <c r="AE23" s="214">
        <v>127.72245650093907</v>
      </c>
      <c r="AF23" s="23"/>
    </row>
    <row r="24" spans="2:32" s="9" customFormat="1" ht="24.75" customHeight="1">
      <c r="B24" s="88"/>
      <c r="C24" s="89"/>
      <c r="D24" s="89"/>
      <c r="E24" s="198" t="s">
        <v>90</v>
      </c>
      <c r="F24" s="94"/>
      <c r="G24" s="209" t="s">
        <v>17</v>
      </c>
      <c r="H24" s="2"/>
      <c r="I24" s="2">
        <v>1795</v>
      </c>
      <c r="J24" s="209" t="s">
        <v>17</v>
      </c>
      <c r="K24" s="2"/>
      <c r="L24" s="211">
        <v>92</v>
      </c>
      <c r="M24" s="209" t="s">
        <v>17</v>
      </c>
      <c r="N24" s="2"/>
      <c r="O24" s="2">
        <v>1887</v>
      </c>
      <c r="P24" s="209"/>
      <c r="Q24" s="2"/>
      <c r="R24" s="212"/>
      <c r="S24" s="209"/>
      <c r="T24" s="2"/>
      <c r="U24" s="2"/>
      <c r="V24" s="209"/>
      <c r="W24" s="2"/>
      <c r="X24" s="211"/>
      <c r="Y24" s="209" t="s">
        <v>17</v>
      </c>
      <c r="Z24" s="2"/>
      <c r="AA24" s="2">
        <v>1887</v>
      </c>
      <c r="AB24" s="209"/>
      <c r="AC24" s="2"/>
      <c r="AD24" s="211">
        <v>92</v>
      </c>
      <c r="AE24" s="214">
        <v>105.12534818941504</v>
      </c>
      <c r="AF24" s="23"/>
    </row>
    <row r="25" spans="2:32" s="9" customFormat="1" ht="24.75" customHeight="1">
      <c r="B25" s="53"/>
      <c r="C25" s="54"/>
      <c r="D25" s="54"/>
      <c r="E25" s="198" t="s">
        <v>91</v>
      </c>
      <c r="F25" s="94"/>
      <c r="G25" s="209" t="s">
        <v>17</v>
      </c>
      <c r="H25" s="2"/>
      <c r="I25" s="2">
        <v>26424</v>
      </c>
      <c r="J25" s="209" t="s">
        <v>17</v>
      </c>
      <c r="K25" s="2"/>
      <c r="L25" s="211">
        <v>7714</v>
      </c>
      <c r="M25" s="209" t="s">
        <v>17</v>
      </c>
      <c r="N25" s="2"/>
      <c r="O25" s="2">
        <v>34138</v>
      </c>
      <c r="P25" s="209"/>
      <c r="Q25" s="2"/>
      <c r="R25" s="212"/>
      <c r="S25" s="209"/>
      <c r="T25" s="2"/>
      <c r="U25" s="213">
        <v>17</v>
      </c>
      <c r="V25" s="209"/>
      <c r="W25" s="2"/>
      <c r="X25" s="213">
        <v>17</v>
      </c>
      <c r="Y25" s="209" t="s">
        <v>17</v>
      </c>
      <c r="Z25" s="2"/>
      <c r="AA25" s="2">
        <v>34155</v>
      </c>
      <c r="AB25" s="209"/>
      <c r="AC25" s="2"/>
      <c r="AD25" s="211">
        <v>7731</v>
      </c>
      <c r="AE25" s="214">
        <v>129.2574931880109</v>
      </c>
      <c r="AF25" s="23"/>
    </row>
    <row r="26" spans="2:32" s="9" customFormat="1" ht="24.75" customHeight="1">
      <c r="B26" s="95"/>
      <c r="C26" s="92" t="s">
        <v>22</v>
      </c>
      <c r="D26" s="299" t="s">
        <v>92</v>
      </c>
      <c r="E26" s="299"/>
      <c r="F26" s="97"/>
      <c r="G26" s="209" t="s">
        <v>17</v>
      </c>
      <c r="H26" s="2"/>
      <c r="I26" s="2">
        <v>30043</v>
      </c>
      <c r="J26" s="209" t="s">
        <v>17</v>
      </c>
      <c r="K26" s="2"/>
      <c r="L26" s="211">
        <v>15525</v>
      </c>
      <c r="M26" s="209" t="s">
        <v>17</v>
      </c>
      <c r="N26" s="2"/>
      <c r="O26" s="2">
        <v>45568</v>
      </c>
      <c r="P26" s="209"/>
      <c r="Q26" s="2"/>
      <c r="R26" s="212"/>
      <c r="S26" s="209"/>
      <c r="T26" s="2"/>
      <c r="U26" s="213"/>
      <c r="V26" s="209"/>
      <c r="W26" s="2"/>
      <c r="X26" s="213"/>
      <c r="Y26" s="209" t="s">
        <v>17</v>
      </c>
      <c r="Z26" s="2"/>
      <c r="AA26" s="2">
        <v>45568</v>
      </c>
      <c r="AB26" s="209"/>
      <c r="AC26" s="2"/>
      <c r="AD26" s="211">
        <v>15525</v>
      </c>
      <c r="AE26" s="214">
        <v>151.6759311653297</v>
      </c>
      <c r="AF26" s="23"/>
    </row>
    <row r="27" spans="2:32" s="9" customFormat="1" ht="24.75" customHeight="1">
      <c r="B27" s="88"/>
      <c r="C27" s="89"/>
      <c r="D27" s="89"/>
      <c r="E27" s="198" t="s">
        <v>93</v>
      </c>
      <c r="F27" s="94"/>
      <c r="G27" s="209" t="s">
        <v>17</v>
      </c>
      <c r="H27" s="2"/>
      <c r="I27" s="2">
        <v>19858</v>
      </c>
      <c r="J27" s="209" t="s">
        <v>17</v>
      </c>
      <c r="K27" s="2"/>
      <c r="L27" s="211">
        <v>12082</v>
      </c>
      <c r="M27" s="209" t="s">
        <v>17</v>
      </c>
      <c r="N27" s="2"/>
      <c r="O27" s="2">
        <v>31940</v>
      </c>
      <c r="P27" s="209"/>
      <c r="Q27" s="2"/>
      <c r="R27" s="212"/>
      <c r="S27" s="209"/>
      <c r="T27" s="2"/>
      <c r="U27" s="213"/>
      <c r="V27" s="209"/>
      <c r="W27" s="2"/>
      <c r="X27" s="213"/>
      <c r="Y27" s="209" t="s">
        <v>17</v>
      </c>
      <c r="Z27" s="2"/>
      <c r="AA27" s="2">
        <v>31940</v>
      </c>
      <c r="AB27" s="209"/>
      <c r="AC27" s="2"/>
      <c r="AD27" s="211">
        <v>12082</v>
      </c>
      <c r="AE27" s="214">
        <v>160.8419780441132</v>
      </c>
      <c r="AF27" s="23"/>
    </row>
    <row r="28" spans="2:32" s="9" customFormat="1" ht="24.75" customHeight="1">
      <c r="B28" s="53"/>
      <c r="C28" s="54"/>
      <c r="D28" s="54"/>
      <c r="E28" s="198" t="s">
        <v>94</v>
      </c>
      <c r="F28" s="94"/>
      <c r="G28" s="209" t="s">
        <v>17</v>
      </c>
      <c r="H28" s="2"/>
      <c r="I28" s="2">
        <v>10185</v>
      </c>
      <c r="J28" s="209" t="s">
        <v>17</v>
      </c>
      <c r="K28" s="2"/>
      <c r="L28" s="211">
        <v>3443</v>
      </c>
      <c r="M28" s="209" t="s">
        <v>17</v>
      </c>
      <c r="N28" s="2"/>
      <c r="O28" s="2">
        <v>13628</v>
      </c>
      <c r="P28" s="209"/>
      <c r="Q28" s="2"/>
      <c r="R28" s="212"/>
      <c r="S28" s="209"/>
      <c r="T28" s="2"/>
      <c r="U28" s="2"/>
      <c r="V28" s="209"/>
      <c r="W28" s="2"/>
      <c r="X28" s="211"/>
      <c r="Y28" s="209" t="s">
        <v>17</v>
      </c>
      <c r="Z28" s="2"/>
      <c r="AA28" s="2">
        <v>13628</v>
      </c>
      <c r="AB28" s="209"/>
      <c r="AC28" s="2"/>
      <c r="AD28" s="211">
        <v>3443</v>
      </c>
      <c r="AE28" s="214">
        <v>133.80461462935688</v>
      </c>
      <c r="AF28" s="23"/>
    </row>
    <row r="29" spans="2:32" s="9" customFormat="1" ht="24.75" customHeight="1">
      <c r="B29" s="53"/>
      <c r="C29" s="92" t="s">
        <v>23</v>
      </c>
      <c r="D29" s="299" t="s">
        <v>95</v>
      </c>
      <c r="E29" s="302"/>
      <c r="F29" s="98"/>
      <c r="G29" s="209" t="s">
        <v>17</v>
      </c>
      <c r="H29" s="2"/>
      <c r="I29" s="2">
        <v>3633</v>
      </c>
      <c r="J29" s="209" t="s">
        <v>168</v>
      </c>
      <c r="K29" s="2"/>
      <c r="L29" s="215">
        <v>-93</v>
      </c>
      <c r="M29" s="209" t="s">
        <v>17</v>
      </c>
      <c r="N29" s="2"/>
      <c r="O29" s="2">
        <v>3540</v>
      </c>
      <c r="P29" s="209" t="s">
        <v>168</v>
      </c>
      <c r="Q29" s="2"/>
      <c r="R29" s="213">
        <v>-9</v>
      </c>
      <c r="S29" s="209"/>
      <c r="T29" s="2"/>
      <c r="U29" s="2"/>
      <c r="V29" s="209" t="s">
        <v>168</v>
      </c>
      <c r="W29" s="2"/>
      <c r="X29" s="213">
        <v>-9</v>
      </c>
      <c r="Y29" s="209" t="s">
        <v>17</v>
      </c>
      <c r="Z29" s="2"/>
      <c r="AA29" s="2">
        <v>3531</v>
      </c>
      <c r="AB29" s="209" t="s">
        <v>168</v>
      </c>
      <c r="AC29" s="2"/>
      <c r="AD29" s="215">
        <v>-102</v>
      </c>
      <c r="AE29" s="214">
        <v>97.19240297274979</v>
      </c>
      <c r="AF29" s="23"/>
    </row>
    <row r="30" spans="2:32" s="9" customFormat="1" ht="24.75" customHeight="1">
      <c r="B30" s="53"/>
      <c r="C30" s="92" t="s">
        <v>24</v>
      </c>
      <c r="D30" s="299" t="s">
        <v>96</v>
      </c>
      <c r="E30" s="299"/>
      <c r="F30" s="1"/>
      <c r="G30" s="209" t="s">
        <v>17</v>
      </c>
      <c r="H30" s="2"/>
      <c r="I30" s="2">
        <v>1509</v>
      </c>
      <c r="J30" s="209" t="s">
        <v>168</v>
      </c>
      <c r="K30" s="2"/>
      <c r="L30" s="213">
        <v>-37</v>
      </c>
      <c r="M30" s="209" t="s">
        <v>17</v>
      </c>
      <c r="N30" s="2"/>
      <c r="O30" s="2">
        <v>1472</v>
      </c>
      <c r="P30" s="209"/>
      <c r="Q30" s="2"/>
      <c r="R30" s="212"/>
      <c r="S30" s="209"/>
      <c r="T30" s="2"/>
      <c r="U30" s="2"/>
      <c r="V30" s="209"/>
      <c r="W30" s="2"/>
      <c r="X30" s="211"/>
      <c r="Y30" s="209" t="s">
        <v>17</v>
      </c>
      <c r="Z30" s="2"/>
      <c r="AA30" s="2">
        <v>1472</v>
      </c>
      <c r="AB30" s="209" t="s">
        <v>168</v>
      </c>
      <c r="AC30" s="2"/>
      <c r="AD30" s="215">
        <v>-37</v>
      </c>
      <c r="AE30" s="214">
        <v>97.548045062955595</v>
      </c>
      <c r="AF30" s="23"/>
    </row>
    <row r="31" spans="2:32" s="9" customFormat="1" ht="24.75" customHeight="1">
      <c r="B31" s="53"/>
      <c r="C31" s="92" t="s">
        <v>25</v>
      </c>
      <c r="D31" s="299" t="s">
        <v>97</v>
      </c>
      <c r="E31" s="299"/>
      <c r="F31" s="1"/>
      <c r="G31" s="209" t="s">
        <v>17</v>
      </c>
      <c r="H31" s="2"/>
      <c r="I31" s="2">
        <v>489</v>
      </c>
      <c r="J31" s="209" t="s">
        <v>168</v>
      </c>
      <c r="K31" s="2"/>
      <c r="L31" s="213">
        <v>-24</v>
      </c>
      <c r="M31" s="209" t="s">
        <v>17</v>
      </c>
      <c r="N31" s="2"/>
      <c r="O31" s="2">
        <v>465</v>
      </c>
      <c r="P31" s="209"/>
      <c r="Q31" s="2"/>
      <c r="R31" s="212"/>
      <c r="S31" s="209"/>
      <c r="T31" s="2"/>
      <c r="U31" s="2"/>
      <c r="V31" s="209"/>
      <c r="W31" s="2"/>
      <c r="X31" s="211"/>
      <c r="Y31" s="209" t="s">
        <v>17</v>
      </c>
      <c r="Z31" s="2"/>
      <c r="AA31" s="2">
        <v>465</v>
      </c>
      <c r="AB31" s="209" t="s">
        <v>168</v>
      </c>
      <c r="AC31" s="2"/>
      <c r="AD31" s="215">
        <v>-24</v>
      </c>
      <c r="AE31" s="214">
        <v>95.092024539877301</v>
      </c>
      <c r="AF31" s="23"/>
    </row>
    <row r="32" spans="2:32" s="9" customFormat="1" ht="24.75" customHeight="1">
      <c r="B32" s="53"/>
      <c r="C32" s="92" t="s">
        <v>26</v>
      </c>
      <c r="D32" s="299" t="s">
        <v>98</v>
      </c>
      <c r="E32" s="299"/>
      <c r="F32" s="1"/>
      <c r="G32" s="209" t="s">
        <v>17</v>
      </c>
      <c r="H32" s="2"/>
      <c r="I32" s="216">
        <v>948</v>
      </c>
      <c r="J32" s="209"/>
      <c r="K32" s="2"/>
      <c r="L32" s="217">
        <v>226</v>
      </c>
      <c r="M32" s="209" t="s">
        <v>17</v>
      </c>
      <c r="N32" s="2"/>
      <c r="O32" s="218">
        <v>1174</v>
      </c>
      <c r="P32" s="209" t="s">
        <v>168</v>
      </c>
      <c r="Q32" s="2"/>
      <c r="R32" s="213">
        <v>-78</v>
      </c>
      <c r="S32" s="209"/>
      <c r="T32" s="2"/>
      <c r="U32" s="2"/>
      <c r="V32" s="209" t="s">
        <v>168</v>
      </c>
      <c r="W32" s="2"/>
      <c r="X32" s="213">
        <v>-78</v>
      </c>
      <c r="Y32" s="209" t="s">
        <v>17</v>
      </c>
      <c r="Z32" s="2"/>
      <c r="AA32" s="2">
        <v>1096</v>
      </c>
      <c r="AB32" s="209"/>
      <c r="AC32" s="2"/>
      <c r="AD32" s="213">
        <v>148</v>
      </c>
      <c r="AE32" s="214">
        <v>115.61181434599158</v>
      </c>
      <c r="AF32" s="23"/>
    </row>
    <row r="33" spans="2:32" s="9" customFormat="1" ht="24.75" customHeight="1">
      <c r="B33" s="53"/>
      <c r="C33" s="92" t="s">
        <v>99</v>
      </c>
      <c r="D33" s="299" t="s">
        <v>100</v>
      </c>
      <c r="E33" s="299"/>
      <c r="F33" s="1"/>
      <c r="G33" s="209" t="s">
        <v>17</v>
      </c>
      <c r="H33" s="2"/>
      <c r="I33" s="216">
        <v>9442</v>
      </c>
      <c r="J33" s="209" t="s">
        <v>168</v>
      </c>
      <c r="K33" s="2"/>
      <c r="L33" s="213">
        <v>-59</v>
      </c>
      <c r="M33" s="209" t="s">
        <v>17</v>
      </c>
      <c r="N33" s="2"/>
      <c r="O33" s="2">
        <v>9383</v>
      </c>
      <c r="P33" s="209"/>
      <c r="Q33" s="2"/>
      <c r="R33" s="211"/>
      <c r="S33" s="209"/>
      <c r="T33" s="2"/>
      <c r="U33" s="2"/>
      <c r="V33" s="209"/>
      <c r="W33" s="2"/>
      <c r="X33" s="211"/>
      <c r="Y33" s="209" t="s">
        <v>17</v>
      </c>
      <c r="Z33" s="2"/>
      <c r="AA33" s="2">
        <v>9383</v>
      </c>
      <c r="AB33" s="209" t="s">
        <v>168</v>
      </c>
      <c r="AC33" s="2"/>
      <c r="AD33" s="215">
        <v>-59</v>
      </c>
      <c r="AE33" s="214">
        <v>99.375132387206094</v>
      </c>
      <c r="AF33" s="23"/>
    </row>
    <row r="34" spans="2:32" s="9" customFormat="1" ht="24.75" customHeight="1">
      <c r="B34" s="53"/>
      <c r="C34" s="92" t="s">
        <v>27</v>
      </c>
      <c r="D34" s="299" t="s">
        <v>101</v>
      </c>
      <c r="E34" s="299"/>
      <c r="F34" s="1"/>
      <c r="G34" s="209" t="s">
        <v>17</v>
      </c>
      <c r="H34" s="2"/>
      <c r="I34" s="2">
        <v>15480</v>
      </c>
      <c r="J34" s="209" t="s">
        <v>168</v>
      </c>
      <c r="K34" s="2"/>
      <c r="L34" s="213">
        <v>-83</v>
      </c>
      <c r="M34" s="209" t="s">
        <v>17</v>
      </c>
      <c r="N34" s="2"/>
      <c r="O34" s="2">
        <v>15397</v>
      </c>
      <c r="P34" s="209"/>
      <c r="Q34" s="2"/>
      <c r="R34" s="212"/>
      <c r="S34" s="209"/>
      <c r="T34" s="2"/>
      <c r="U34" s="2"/>
      <c r="V34" s="209"/>
      <c r="W34" s="2"/>
      <c r="X34" s="211"/>
      <c r="Y34" s="209" t="s">
        <v>17</v>
      </c>
      <c r="Z34" s="2"/>
      <c r="AA34" s="2">
        <v>15397</v>
      </c>
      <c r="AB34" s="209" t="s">
        <v>168</v>
      </c>
      <c r="AC34" s="2"/>
      <c r="AD34" s="215">
        <v>-83</v>
      </c>
      <c r="AE34" s="214">
        <v>99.463824289405693</v>
      </c>
      <c r="AF34" s="23"/>
    </row>
    <row r="35" spans="2:32" s="9" customFormat="1" ht="24.75" customHeight="1">
      <c r="B35" s="53"/>
      <c r="C35" s="92" t="s">
        <v>102</v>
      </c>
      <c r="D35" s="299" t="s">
        <v>103</v>
      </c>
      <c r="E35" s="299"/>
      <c r="F35" s="1"/>
      <c r="G35" s="209" t="s">
        <v>17</v>
      </c>
      <c r="H35" s="2"/>
      <c r="I35" s="2">
        <v>3</v>
      </c>
      <c r="J35" s="209"/>
      <c r="K35" s="2"/>
      <c r="L35" s="213">
        <v>0</v>
      </c>
      <c r="M35" s="209" t="s">
        <v>17</v>
      </c>
      <c r="N35" s="2"/>
      <c r="O35" s="2">
        <v>3</v>
      </c>
      <c r="P35" s="209"/>
      <c r="Q35" s="2"/>
      <c r="R35" s="212"/>
      <c r="S35" s="209"/>
      <c r="T35" s="2"/>
      <c r="U35" s="2"/>
      <c r="V35" s="209"/>
      <c r="W35" s="2"/>
      <c r="X35" s="211"/>
      <c r="Y35" s="209" t="s">
        <v>17</v>
      </c>
      <c r="Z35" s="2"/>
      <c r="AA35" s="2">
        <v>3</v>
      </c>
      <c r="AB35" s="209"/>
      <c r="AC35" s="2"/>
      <c r="AD35" s="213">
        <v>0</v>
      </c>
      <c r="AE35" s="214">
        <v>100</v>
      </c>
      <c r="AF35" s="23"/>
    </row>
    <row r="36" spans="2:32" s="9" customFormat="1" ht="24.75" customHeight="1">
      <c r="B36" s="53"/>
      <c r="C36" s="92" t="s">
        <v>104</v>
      </c>
      <c r="D36" s="298" t="s">
        <v>105</v>
      </c>
      <c r="E36" s="298"/>
      <c r="F36" s="99"/>
      <c r="G36" s="209" t="s">
        <v>17</v>
      </c>
      <c r="H36" s="2"/>
      <c r="I36" s="2">
        <v>16</v>
      </c>
      <c r="J36" s="209"/>
      <c r="K36" s="2"/>
      <c r="L36" s="213">
        <v>0</v>
      </c>
      <c r="M36" s="209" t="s">
        <v>17</v>
      </c>
      <c r="N36" s="2"/>
      <c r="O36" s="2">
        <v>16</v>
      </c>
      <c r="P36" s="209"/>
      <c r="Q36" s="2"/>
      <c r="R36" s="212"/>
      <c r="S36" s="209"/>
      <c r="T36" s="2"/>
      <c r="U36" s="2"/>
      <c r="V36" s="209"/>
      <c r="W36" s="2"/>
      <c r="X36" s="211"/>
      <c r="Y36" s="209" t="s">
        <v>17</v>
      </c>
      <c r="Z36" s="2"/>
      <c r="AA36" s="2">
        <v>16</v>
      </c>
      <c r="AB36" s="209"/>
      <c r="AC36" s="2"/>
      <c r="AD36" s="213">
        <v>0</v>
      </c>
      <c r="AE36" s="214">
        <v>100</v>
      </c>
      <c r="AF36" s="23"/>
    </row>
    <row r="37" spans="2:32" s="9" customFormat="1" ht="24.75" customHeight="1">
      <c r="B37" s="53"/>
      <c r="C37" s="54"/>
      <c r="D37" s="299" t="s">
        <v>106</v>
      </c>
      <c r="E37" s="299"/>
      <c r="F37" s="1"/>
      <c r="G37" s="285">
        <v>146693</v>
      </c>
      <c r="H37" s="286"/>
      <c r="I37" s="287"/>
      <c r="J37" s="209" t="s">
        <v>17</v>
      </c>
      <c r="K37" s="2"/>
      <c r="L37" s="211">
        <v>23763</v>
      </c>
      <c r="M37" s="209" t="s">
        <v>17</v>
      </c>
      <c r="N37" s="2"/>
      <c r="O37" s="2">
        <v>170456</v>
      </c>
      <c r="P37" s="209" t="s">
        <v>168</v>
      </c>
      <c r="Q37" s="2"/>
      <c r="R37" s="213">
        <v>87</v>
      </c>
      <c r="S37" s="209"/>
      <c r="T37" s="2"/>
      <c r="U37" s="213">
        <v>20</v>
      </c>
      <c r="V37" s="209" t="s">
        <v>168</v>
      </c>
      <c r="W37" s="2"/>
      <c r="X37" s="215">
        <v>67</v>
      </c>
      <c r="Y37" s="285">
        <v>170389</v>
      </c>
      <c r="Z37" s="286"/>
      <c r="AA37" s="287"/>
      <c r="AB37" s="209" t="s">
        <v>17</v>
      </c>
      <c r="AC37" s="2"/>
      <c r="AD37" s="211">
        <v>23696</v>
      </c>
      <c r="AE37" s="214">
        <v>116.2</v>
      </c>
      <c r="AF37" s="23"/>
    </row>
    <row r="38" spans="2:32" s="9" customFormat="1" ht="24.75" customHeight="1">
      <c r="B38" s="100" t="s">
        <v>107</v>
      </c>
      <c r="C38" s="54"/>
      <c r="D38" s="101" t="s">
        <v>108</v>
      </c>
      <c r="E38" s="101"/>
      <c r="F38" s="1"/>
      <c r="G38" s="209" t="s">
        <v>17</v>
      </c>
      <c r="H38" s="2"/>
      <c r="I38" s="2"/>
      <c r="J38" s="209" t="s">
        <v>17</v>
      </c>
      <c r="K38" s="2"/>
      <c r="L38" s="211"/>
      <c r="M38" s="209" t="s">
        <v>17</v>
      </c>
      <c r="N38" s="2"/>
      <c r="O38" s="2"/>
      <c r="P38" s="209" t="s">
        <v>17</v>
      </c>
      <c r="Q38" s="2"/>
      <c r="R38" s="212"/>
      <c r="S38" s="209" t="s">
        <v>17</v>
      </c>
      <c r="T38" s="2"/>
      <c r="U38" s="2"/>
      <c r="V38" s="209" t="s">
        <v>17</v>
      </c>
      <c r="W38" s="2"/>
      <c r="X38" s="211"/>
      <c r="Y38" s="209" t="s">
        <v>17</v>
      </c>
      <c r="Z38" s="2"/>
      <c r="AA38" s="2"/>
      <c r="AB38" s="209" t="s">
        <v>17</v>
      </c>
      <c r="AC38" s="2"/>
      <c r="AD38" s="211"/>
      <c r="AE38" s="219" t="s">
        <v>170</v>
      </c>
      <c r="AF38" s="23"/>
    </row>
    <row r="39" spans="2:32" s="9" customFormat="1" ht="24.75" customHeight="1">
      <c r="B39" s="100"/>
      <c r="C39" s="92" t="s">
        <v>156</v>
      </c>
      <c r="D39" s="299" t="s">
        <v>30</v>
      </c>
      <c r="E39" s="299"/>
      <c r="F39" s="1"/>
      <c r="G39" s="209" t="s">
        <v>17</v>
      </c>
      <c r="H39" s="2"/>
      <c r="I39" s="216">
        <v>15</v>
      </c>
      <c r="J39" s="209" t="s">
        <v>168</v>
      </c>
      <c r="K39" s="2"/>
      <c r="L39" s="213">
        <v>-1</v>
      </c>
      <c r="M39" s="209" t="s">
        <v>17</v>
      </c>
      <c r="N39" s="2"/>
      <c r="O39" s="216">
        <v>14</v>
      </c>
      <c r="P39" s="209" t="s">
        <v>168</v>
      </c>
      <c r="Q39" s="2"/>
      <c r="R39" s="213">
        <v>4</v>
      </c>
      <c r="S39" s="209"/>
      <c r="T39" s="2"/>
      <c r="U39" s="2"/>
      <c r="V39" s="209" t="s">
        <v>168</v>
      </c>
      <c r="W39" s="2"/>
      <c r="X39" s="213">
        <v>4</v>
      </c>
      <c r="Y39" s="209" t="s">
        <v>17</v>
      </c>
      <c r="Z39" s="2"/>
      <c r="AA39" s="2">
        <v>10</v>
      </c>
      <c r="AB39" s="209" t="s">
        <v>168</v>
      </c>
      <c r="AC39" s="2"/>
      <c r="AD39" s="211">
        <v>5</v>
      </c>
      <c r="AE39" s="214">
        <v>66.7</v>
      </c>
      <c r="AF39" s="23"/>
    </row>
    <row r="40" spans="2:32" s="9" customFormat="1" ht="24.75" customHeight="1">
      <c r="B40" s="53"/>
      <c r="C40" s="92"/>
      <c r="D40" s="299" t="s">
        <v>109</v>
      </c>
      <c r="E40" s="299"/>
      <c r="F40" s="1"/>
      <c r="G40" s="285">
        <v>15</v>
      </c>
      <c r="H40" s="286"/>
      <c r="I40" s="287"/>
      <c r="J40" s="209" t="s">
        <v>168</v>
      </c>
      <c r="K40" s="2"/>
      <c r="L40" s="213">
        <v>-1</v>
      </c>
      <c r="M40" s="209" t="s">
        <v>17</v>
      </c>
      <c r="N40" s="2"/>
      <c r="O40" s="2">
        <v>14</v>
      </c>
      <c r="P40" s="209" t="s">
        <v>168</v>
      </c>
      <c r="Q40" s="2"/>
      <c r="R40" s="213">
        <v>4</v>
      </c>
      <c r="S40" s="209" t="s">
        <v>17</v>
      </c>
      <c r="T40" s="2"/>
      <c r="U40" s="212"/>
      <c r="V40" s="209" t="s">
        <v>168</v>
      </c>
      <c r="W40" s="2"/>
      <c r="X40" s="213">
        <v>4</v>
      </c>
      <c r="Y40" s="209" t="s">
        <v>17</v>
      </c>
      <c r="Z40" s="2"/>
      <c r="AA40" s="2">
        <v>10</v>
      </c>
      <c r="AB40" s="209" t="s">
        <v>168</v>
      </c>
      <c r="AC40" s="2"/>
      <c r="AD40" s="213">
        <v>5</v>
      </c>
      <c r="AE40" s="214">
        <v>66.7</v>
      </c>
      <c r="AF40" s="23"/>
    </row>
    <row r="41" spans="2:32" s="9" customFormat="1" ht="24.75" customHeight="1">
      <c r="B41" s="102" t="s">
        <v>159</v>
      </c>
      <c r="C41" s="101"/>
      <c r="D41" s="299" t="s">
        <v>163</v>
      </c>
      <c r="E41" s="299"/>
      <c r="F41" s="103"/>
      <c r="G41" s="285">
        <v>146708</v>
      </c>
      <c r="H41" s="286"/>
      <c r="I41" s="287"/>
      <c r="J41" s="220" t="s">
        <v>17</v>
      </c>
      <c r="K41" s="221"/>
      <c r="L41" s="221">
        <v>23762</v>
      </c>
      <c r="M41" s="220" t="s">
        <v>17</v>
      </c>
      <c r="N41" s="221"/>
      <c r="O41" s="221">
        <v>170470</v>
      </c>
      <c r="P41" s="209" t="s">
        <v>168</v>
      </c>
      <c r="Q41" s="2"/>
      <c r="R41" s="213">
        <v>91</v>
      </c>
      <c r="S41" s="220"/>
      <c r="T41" s="221"/>
      <c r="U41" s="222">
        <v>20</v>
      </c>
      <c r="V41" s="209" t="s">
        <v>168</v>
      </c>
      <c r="W41" s="2"/>
      <c r="X41" s="213">
        <v>71</v>
      </c>
      <c r="Y41" s="285">
        <v>170399</v>
      </c>
      <c r="Z41" s="286"/>
      <c r="AA41" s="287"/>
      <c r="AB41" s="220" t="s">
        <v>17</v>
      </c>
      <c r="AC41" s="221"/>
      <c r="AD41" s="223">
        <v>23691</v>
      </c>
      <c r="AE41" s="224">
        <v>116.1</v>
      </c>
      <c r="AF41" s="31"/>
    </row>
    <row r="42" spans="2:32" s="9" customFormat="1" ht="24.6" customHeight="1">
      <c r="B42" s="102" t="s">
        <v>160</v>
      </c>
      <c r="C42" s="104"/>
      <c r="D42" s="295" t="s">
        <v>162</v>
      </c>
      <c r="E42" s="295"/>
      <c r="F42" s="103"/>
      <c r="G42" s="220" t="s">
        <v>168</v>
      </c>
      <c r="H42" s="221"/>
      <c r="I42" s="222">
        <v>88</v>
      </c>
      <c r="J42" s="220"/>
      <c r="K42" s="221"/>
      <c r="L42" s="222">
        <v>49</v>
      </c>
      <c r="M42" s="220" t="s">
        <v>168</v>
      </c>
      <c r="N42" s="221"/>
      <c r="O42" s="222">
        <v>39</v>
      </c>
      <c r="P42" s="220" t="s">
        <v>17</v>
      </c>
      <c r="Q42" s="221"/>
      <c r="R42" s="225"/>
      <c r="S42" s="220"/>
      <c r="T42" s="221"/>
      <c r="U42" s="226"/>
      <c r="V42" s="220" t="s">
        <v>17</v>
      </c>
      <c r="W42" s="221"/>
      <c r="X42" s="225"/>
      <c r="Y42" s="220" t="s">
        <v>168</v>
      </c>
      <c r="Z42" s="221"/>
      <c r="AA42" s="222">
        <v>39</v>
      </c>
      <c r="AB42" s="220"/>
      <c r="AC42" s="221"/>
      <c r="AD42" s="227" t="s">
        <v>183</v>
      </c>
      <c r="AE42" s="228">
        <v>0</v>
      </c>
      <c r="AF42" s="31"/>
    </row>
    <row r="43" spans="2:32" s="9" customFormat="1" ht="24.6" customHeight="1" thickBot="1">
      <c r="B43" s="105" t="s">
        <v>161</v>
      </c>
      <c r="C43" s="106"/>
      <c r="D43" s="296" t="s">
        <v>31</v>
      </c>
      <c r="E43" s="296"/>
      <c r="F43" s="107"/>
      <c r="G43" s="282">
        <v>146620</v>
      </c>
      <c r="H43" s="283"/>
      <c r="I43" s="284"/>
      <c r="J43" s="229"/>
      <c r="K43" s="230"/>
      <c r="L43" s="231">
        <v>23811</v>
      </c>
      <c r="M43" s="229" t="s">
        <v>17</v>
      </c>
      <c r="N43" s="230"/>
      <c r="O43" s="232">
        <v>170431</v>
      </c>
      <c r="P43" s="229" t="s">
        <v>168</v>
      </c>
      <c r="Q43" s="230"/>
      <c r="R43" s="233">
        <v>91</v>
      </c>
      <c r="S43" s="229"/>
      <c r="T43" s="230"/>
      <c r="U43" s="233">
        <v>20</v>
      </c>
      <c r="V43" s="229" t="s">
        <v>168</v>
      </c>
      <c r="W43" s="230"/>
      <c r="X43" s="233">
        <v>-71</v>
      </c>
      <c r="Y43" s="288">
        <v>170360</v>
      </c>
      <c r="Z43" s="289"/>
      <c r="AA43" s="290"/>
      <c r="AB43" s="229" t="s">
        <v>17</v>
      </c>
      <c r="AC43" s="230"/>
      <c r="AD43" s="231">
        <v>23740</v>
      </c>
      <c r="AE43" s="234">
        <v>116.2</v>
      </c>
      <c r="AF43" s="31"/>
    </row>
    <row r="44" spans="2:32" s="9" customFormat="1" ht="12" customHeight="1">
      <c r="B44" s="31"/>
      <c r="C44" s="40"/>
      <c r="D44" s="197"/>
      <c r="E44" s="197"/>
      <c r="F44" s="197"/>
      <c r="G44" s="31"/>
      <c r="H44" s="31"/>
      <c r="I44" s="31"/>
      <c r="J44" s="31"/>
      <c r="K44" s="31"/>
      <c r="L44" s="61"/>
      <c r="M44" s="31"/>
      <c r="N44" s="31"/>
      <c r="O44" s="31"/>
      <c r="P44" s="31"/>
      <c r="Q44" s="31"/>
      <c r="R44" s="63"/>
      <c r="S44" s="31"/>
      <c r="T44" s="31"/>
      <c r="U44" s="61"/>
      <c r="V44" s="31"/>
      <c r="W44" s="31"/>
      <c r="X44" s="61"/>
      <c r="Y44" s="31"/>
      <c r="Z44" s="31"/>
      <c r="AA44" s="31"/>
      <c r="AB44" s="31"/>
      <c r="AC44" s="31"/>
      <c r="AD44" s="61"/>
      <c r="AE44" s="64"/>
      <c r="AF44" s="31"/>
    </row>
    <row r="45" spans="2:32" s="9" customFormat="1" ht="4.5" customHeight="1">
      <c r="B45" s="31"/>
      <c r="C45" s="40"/>
      <c r="D45" s="197"/>
      <c r="E45" s="197"/>
      <c r="F45" s="197"/>
      <c r="G45" s="31"/>
      <c r="H45" s="31"/>
      <c r="I45" s="31"/>
      <c r="J45" s="31"/>
      <c r="K45" s="31"/>
      <c r="L45" s="61"/>
      <c r="M45" s="31"/>
      <c r="N45" s="31"/>
      <c r="O45" s="31"/>
      <c r="P45" s="31"/>
      <c r="Q45" s="31"/>
      <c r="R45" s="63"/>
      <c r="S45" s="31"/>
      <c r="T45" s="31"/>
      <c r="U45" s="61"/>
      <c r="V45" s="31"/>
      <c r="W45" s="31"/>
      <c r="X45" s="61"/>
      <c r="Y45" s="31"/>
      <c r="Z45" s="31"/>
      <c r="AA45" s="31"/>
      <c r="AB45" s="31"/>
      <c r="AC45" s="31"/>
      <c r="AD45" s="61"/>
      <c r="AE45" s="64"/>
      <c r="AF45" s="31"/>
    </row>
    <row r="46" spans="2:32" s="9" customFormat="1" ht="24.75" hidden="1" customHeight="1">
      <c r="B46" s="162" t="s">
        <v>110</v>
      </c>
      <c r="C46" s="163"/>
      <c r="D46" s="163"/>
      <c r="E46" s="163"/>
      <c r="F46" s="164"/>
      <c r="G46" s="235"/>
      <c r="H46" s="236"/>
      <c r="I46" s="237">
        <v>21829</v>
      </c>
      <c r="J46" s="238" t="s">
        <v>168</v>
      </c>
      <c r="K46" s="236"/>
      <c r="L46" s="239">
        <v>607</v>
      </c>
      <c r="M46" s="236" t="s">
        <v>17</v>
      </c>
      <c r="N46" s="236"/>
      <c r="O46" s="237">
        <v>21222</v>
      </c>
      <c r="P46" s="238"/>
      <c r="Q46" s="236"/>
      <c r="R46" s="240"/>
      <c r="S46" s="238"/>
      <c r="T46" s="236"/>
      <c r="U46" s="240">
        <v>12</v>
      </c>
      <c r="V46" s="236"/>
      <c r="W46" s="236"/>
      <c r="X46" s="241">
        <v>12</v>
      </c>
      <c r="Y46" s="235"/>
      <c r="Z46" s="236"/>
      <c r="AA46" s="237">
        <v>21234</v>
      </c>
      <c r="AB46" s="238" t="s">
        <v>168</v>
      </c>
      <c r="AC46" s="236"/>
      <c r="AD46" s="242">
        <v>-595</v>
      </c>
      <c r="AE46" s="243">
        <v>97.3</v>
      </c>
      <c r="AF46" s="31"/>
    </row>
    <row r="47" spans="2:32" s="183" customFormat="1" ht="24.75" hidden="1" customHeight="1" thickBot="1">
      <c r="B47" s="303" t="s">
        <v>172</v>
      </c>
      <c r="C47" s="304"/>
      <c r="D47" s="304"/>
      <c r="E47" s="304"/>
      <c r="F47" s="244"/>
      <c r="G47" s="282">
        <f>G43+I46</f>
        <v>168449</v>
      </c>
      <c r="H47" s="305"/>
      <c r="I47" s="306"/>
      <c r="J47" s="230" t="str">
        <f>J41</f>
        <v>　</v>
      </c>
      <c r="K47" s="230"/>
      <c r="L47" s="231">
        <f>L43+L46</f>
        <v>24418</v>
      </c>
      <c r="M47" s="230" t="str">
        <f>M41</f>
        <v>　</v>
      </c>
      <c r="N47" s="230"/>
      <c r="O47" s="245">
        <f>O43+O46</f>
        <v>191653</v>
      </c>
      <c r="P47" s="230" t="str">
        <f>P41</f>
        <v>△</v>
      </c>
      <c r="Q47" s="230"/>
      <c r="R47" s="246">
        <f>R43+R46</f>
        <v>91</v>
      </c>
      <c r="S47" s="229" t="str">
        <f>IF(OR(U47&gt;0,U47=0),"　","△")</f>
        <v>　</v>
      </c>
      <c r="T47" s="230"/>
      <c r="U47" s="246">
        <f>U43+U46</f>
        <v>32</v>
      </c>
      <c r="V47" s="230" t="str">
        <f>V41</f>
        <v>△</v>
      </c>
      <c r="W47" s="230"/>
      <c r="X47" s="247">
        <f>X43+X46</f>
        <v>-59</v>
      </c>
      <c r="Y47" s="282">
        <f>Y43+AA46</f>
        <v>191594</v>
      </c>
      <c r="Z47" s="305"/>
      <c r="AA47" s="306"/>
      <c r="AB47" s="230" t="str">
        <f>AB41</f>
        <v>　</v>
      </c>
      <c r="AC47" s="230"/>
      <c r="AD47" s="248">
        <f>AD43+AD46</f>
        <v>23145</v>
      </c>
      <c r="AE47" s="249">
        <f>IF(OR(G47=0,Y47=0),"0",((Y47/G47)*100))</f>
        <v>113.74006375817012</v>
      </c>
      <c r="AF47" s="250"/>
    </row>
    <row r="48" spans="2:32" s="9" customFormat="1" ht="7.5" customHeight="1">
      <c r="B48" s="40"/>
      <c r="C48" s="40"/>
      <c r="D48" s="300"/>
      <c r="E48" s="300"/>
      <c r="F48" s="197"/>
      <c r="G48" s="31"/>
      <c r="H48" s="31"/>
      <c r="I48" s="65"/>
      <c r="J48" s="31"/>
      <c r="K48" s="31"/>
      <c r="L48" s="66"/>
      <c r="M48" s="31"/>
      <c r="N48" s="31"/>
      <c r="O48" s="65"/>
      <c r="P48" s="31"/>
      <c r="Q48" s="31"/>
      <c r="R48" s="63"/>
      <c r="S48" s="31"/>
      <c r="T48" s="31"/>
      <c r="U48" s="61"/>
      <c r="V48" s="31"/>
      <c r="W48" s="31"/>
      <c r="X48" s="61"/>
      <c r="Y48" s="31"/>
      <c r="Z48" s="31"/>
      <c r="AA48" s="31"/>
      <c r="AB48" s="31"/>
      <c r="AC48" s="31"/>
      <c r="AD48" s="61"/>
      <c r="AE48" s="67"/>
      <c r="AF48" s="31"/>
    </row>
    <row r="49" spans="2:32" s="9" customFormat="1" ht="12" customHeight="1">
      <c r="B49" s="40"/>
      <c r="C49" s="40"/>
      <c r="D49" s="197"/>
      <c r="E49" s="197"/>
      <c r="F49" s="197"/>
      <c r="G49" s="31"/>
      <c r="H49" s="31"/>
      <c r="I49" s="65"/>
      <c r="J49" s="31"/>
      <c r="K49" s="31"/>
      <c r="L49" s="66"/>
      <c r="M49" s="31"/>
      <c r="N49" s="31"/>
      <c r="O49" s="65"/>
      <c r="P49" s="31"/>
      <c r="Q49" s="31"/>
      <c r="R49" s="63"/>
      <c r="S49" s="31"/>
      <c r="T49" s="31"/>
      <c r="U49" s="61"/>
      <c r="V49" s="31"/>
      <c r="W49" s="31"/>
      <c r="X49" s="61"/>
      <c r="Y49" s="31"/>
      <c r="Z49" s="31"/>
      <c r="AA49" s="31"/>
      <c r="AB49" s="31"/>
      <c r="AC49" s="31"/>
      <c r="AD49" s="61"/>
      <c r="AE49" s="67"/>
      <c r="AF49" s="31"/>
    </row>
    <row r="50" spans="2:32" s="9" customFormat="1" ht="12" customHeight="1">
      <c r="B50" s="40"/>
      <c r="C50" s="40"/>
      <c r="D50" s="197"/>
      <c r="E50" s="197"/>
      <c r="F50" s="197"/>
      <c r="G50" s="31"/>
      <c r="H50" s="31"/>
      <c r="I50" s="65"/>
      <c r="J50" s="31"/>
      <c r="K50" s="31"/>
      <c r="L50" s="66"/>
      <c r="M50" s="31"/>
      <c r="N50" s="31"/>
      <c r="O50" s="65"/>
      <c r="P50" s="31"/>
      <c r="Q50" s="31"/>
      <c r="R50" s="63"/>
      <c r="S50" s="31"/>
      <c r="T50" s="31"/>
      <c r="U50" s="61"/>
      <c r="V50" s="31"/>
      <c r="W50" s="31"/>
      <c r="X50" s="61"/>
      <c r="Y50" s="31"/>
      <c r="Z50" s="31"/>
      <c r="AA50" s="31"/>
      <c r="AB50" s="31"/>
      <c r="AC50" s="31"/>
      <c r="AD50" s="61"/>
      <c r="AE50" s="67"/>
      <c r="AF50" s="31"/>
    </row>
    <row r="51" spans="2:32" s="9" customFormat="1" ht="16.899999999999999" customHeight="1">
      <c r="G51" s="31"/>
      <c r="H51" s="31"/>
      <c r="I51" s="31"/>
      <c r="M51" s="31"/>
      <c r="N51" s="31"/>
    </row>
    <row r="52" spans="2:32" s="9" customFormat="1" ht="21" customHeight="1" thickBot="1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68"/>
      <c r="AB52" s="14"/>
      <c r="AC52" s="14"/>
      <c r="AD52" s="14"/>
      <c r="AE52" s="69"/>
      <c r="AF52" s="108" t="s">
        <v>171</v>
      </c>
    </row>
    <row r="53" spans="2:32" s="9" customFormat="1" ht="24" customHeight="1">
      <c r="B53" s="17"/>
      <c r="C53" s="18"/>
      <c r="D53" s="18"/>
      <c r="E53" s="18"/>
      <c r="F53" s="75"/>
      <c r="G53" s="76"/>
      <c r="H53" s="77"/>
      <c r="I53" s="78"/>
      <c r="J53" s="20" t="s">
        <v>174</v>
      </c>
      <c r="K53" s="21"/>
      <c r="L53" s="21"/>
      <c r="M53" s="20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79"/>
      <c r="AF53" s="23"/>
    </row>
    <row r="54" spans="2:32" s="9" customFormat="1" ht="24" customHeight="1">
      <c r="B54" s="24"/>
      <c r="C54" s="25"/>
      <c r="D54" s="25"/>
      <c r="E54" s="25"/>
      <c r="F54" s="80"/>
      <c r="G54" s="291" t="s">
        <v>173</v>
      </c>
      <c r="H54" s="292"/>
      <c r="I54" s="293"/>
      <c r="J54" s="27" t="s">
        <v>173</v>
      </c>
      <c r="K54" s="25"/>
      <c r="L54" s="25"/>
      <c r="M54" s="27" t="s">
        <v>1</v>
      </c>
      <c r="N54" s="25"/>
      <c r="O54" s="27"/>
      <c r="P54" s="20" t="s">
        <v>2</v>
      </c>
      <c r="Q54" s="21"/>
      <c r="R54" s="21"/>
      <c r="S54" s="21"/>
      <c r="T54" s="21"/>
      <c r="U54" s="21"/>
      <c r="V54" s="21"/>
      <c r="W54" s="21"/>
      <c r="X54" s="21"/>
      <c r="Y54" s="27" t="s">
        <v>3</v>
      </c>
      <c r="Z54" s="25"/>
      <c r="AA54" s="25"/>
      <c r="AB54" s="27" t="s">
        <v>173</v>
      </c>
      <c r="AC54" s="25"/>
      <c r="AD54" s="25"/>
      <c r="AE54" s="29" t="s">
        <v>58</v>
      </c>
      <c r="AF54" s="23"/>
    </row>
    <row r="55" spans="2:32" s="9" customFormat="1" ht="13.15" customHeight="1">
      <c r="B55" s="23"/>
      <c r="C55" s="31"/>
      <c r="D55" s="31"/>
      <c r="E55" s="31"/>
      <c r="F55" s="81"/>
      <c r="G55" s="27"/>
      <c r="H55" s="25"/>
      <c r="I55" s="82"/>
      <c r="J55" s="27" t="s">
        <v>4</v>
      </c>
      <c r="K55" s="25"/>
      <c r="L55" s="25"/>
      <c r="M55" s="27" t="s">
        <v>5</v>
      </c>
      <c r="N55" s="25"/>
      <c r="O55" s="27"/>
      <c r="P55" s="32"/>
      <c r="Q55" s="33"/>
      <c r="R55" s="31"/>
      <c r="S55" s="32"/>
      <c r="T55" s="33"/>
      <c r="U55" s="31"/>
      <c r="V55" s="32"/>
      <c r="W55" s="33"/>
      <c r="X55" s="31"/>
      <c r="Y55" s="27" t="s">
        <v>5</v>
      </c>
      <c r="Z55" s="25"/>
      <c r="AA55" s="25"/>
      <c r="AB55" s="27" t="s">
        <v>4</v>
      </c>
      <c r="AC55" s="25"/>
      <c r="AD55" s="25"/>
      <c r="AE55" s="34" t="s">
        <v>70</v>
      </c>
      <c r="AF55" s="23"/>
    </row>
    <row r="56" spans="2:32" s="9" customFormat="1" ht="13.15" customHeight="1">
      <c r="B56" s="24" t="s">
        <v>47</v>
      </c>
      <c r="C56" s="25"/>
      <c r="D56" s="25"/>
      <c r="E56" s="25"/>
      <c r="F56" s="83"/>
      <c r="G56" s="291" t="s">
        <v>4</v>
      </c>
      <c r="H56" s="294"/>
      <c r="I56" s="293"/>
      <c r="J56" s="27" t="s">
        <v>6</v>
      </c>
      <c r="K56" s="25"/>
      <c r="L56" s="25"/>
      <c r="M56" s="27" t="s">
        <v>7</v>
      </c>
      <c r="N56" s="25"/>
      <c r="O56" s="27"/>
      <c r="P56" s="27" t="s">
        <v>8</v>
      </c>
      <c r="Q56" s="25"/>
      <c r="R56" s="25"/>
      <c r="S56" s="27" t="s">
        <v>9</v>
      </c>
      <c r="T56" s="25"/>
      <c r="U56" s="25"/>
      <c r="V56" s="27" t="s">
        <v>10</v>
      </c>
      <c r="W56" s="25"/>
      <c r="X56" s="25"/>
      <c r="Y56" s="27" t="s">
        <v>7</v>
      </c>
      <c r="Z56" s="25"/>
      <c r="AA56" s="25"/>
      <c r="AB56" s="27" t="s">
        <v>11</v>
      </c>
      <c r="AC56" s="25"/>
      <c r="AD56" s="25"/>
      <c r="AE56" s="29" t="s">
        <v>71</v>
      </c>
      <c r="AF56" s="23"/>
    </row>
    <row r="57" spans="2:32" s="9" customFormat="1" ht="13.15" customHeight="1">
      <c r="B57" s="24"/>
      <c r="C57" s="25"/>
      <c r="D57" s="25"/>
      <c r="E57" s="25"/>
      <c r="F57" s="83"/>
      <c r="G57" s="27"/>
      <c r="H57" s="25"/>
      <c r="I57" s="82"/>
      <c r="J57" s="27" t="s">
        <v>12</v>
      </c>
      <c r="K57" s="25"/>
      <c r="L57" s="25"/>
      <c r="M57" s="22"/>
      <c r="N57" s="40"/>
      <c r="O57" s="40"/>
      <c r="P57" s="27" t="s">
        <v>13</v>
      </c>
      <c r="Q57" s="25"/>
      <c r="R57" s="25"/>
      <c r="S57" s="27" t="s">
        <v>14</v>
      </c>
      <c r="T57" s="25"/>
      <c r="U57" s="25"/>
      <c r="V57" s="35" t="s">
        <v>72</v>
      </c>
      <c r="W57" s="36"/>
      <c r="X57" s="25"/>
      <c r="Y57" s="35" t="s">
        <v>73</v>
      </c>
      <c r="Z57" s="36"/>
      <c r="AA57" s="25"/>
      <c r="AB57" s="27" t="s">
        <v>33</v>
      </c>
      <c r="AC57" s="25"/>
      <c r="AD57" s="25"/>
      <c r="AE57" s="37"/>
      <c r="AF57" s="23"/>
    </row>
    <row r="58" spans="2:32" s="9" customFormat="1" ht="13.15" customHeight="1">
      <c r="B58" s="23"/>
      <c r="C58" s="31"/>
      <c r="D58" s="31"/>
      <c r="E58" s="31"/>
      <c r="F58" s="84"/>
      <c r="G58" s="27"/>
      <c r="H58" s="36"/>
      <c r="I58" s="84"/>
      <c r="J58" s="27" t="s">
        <v>15</v>
      </c>
      <c r="K58" s="36"/>
      <c r="L58" s="25"/>
      <c r="M58" s="35" t="s">
        <v>63</v>
      </c>
      <c r="N58" s="36"/>
      <c r="O58" s="35"/>
      <c r="P58" s="27" t="s">
        <v>16</v>
      </c>
      <c r="Q58" s="36"/>
      <c r="R58" s="25"/>
      <c r="S58" s="22" t="s">
        <v>17</v>
      </c>
      <c r="T58" s="39"/>
      <c r="U58" s="40"/>
      <c r="V58" s="41"/>
      <c r="W58" s="39"/>
      <c r="X58" s="42"/>
      <c r="Y58" s="41"/>
      <c r="Z58" s="39"/>
      <c r="AA58" s="40"/>
      <c r="AB58" s="35" t="s">
        <v>74</v>
      </c>
      <c r="AC58" s="36"/>
      <c r="AD58" s="25"/>
      <c r="AE58" s="29"/>
      <c r="AF58" s="23"/>
    </row>
    <row r="59" spans="2:32" s="9" customFormat="1" ht="13.15" customHeight="1">
      <c r="B59" s="23"/>
      <c r="C59" s="31"/>
      <c r="D59" s="31"/>
      <c r="E59" s="31"/>
      <c r="F59" s="85"/>
      <c r="G59" s="27"/>
      <c r="H59" s="36"/>
      <c r="I59" s="84"/>
      <c r="J59" s="27" t="s">
        <v>18</v>
      </c>
      <c r="K59" s="36"/>
      <c r="L59" s="25"/>
      <c r="M59" s="22"/>
      <c r="N59" s="40"/>
      <c r="O59" s="40"/>
      <c r="P59" s="43"/>
      <c r="Q59" s="44"/>
      <c r="R59" s="31"/>
      <c r="S59" s="43"/>
      <c r="T59" s="44"/>
      <c r="U59" s="31"/>
      <c r="V59" s="43"/>
      <c r="W59" s="44"/>
      <c r="X59" s="31"/>
      <c r="Y59" s="43"/>
      <c r="Z59" s="36"/>
      <c r="AA59" s="25"/>
      <c r="AB59" s="35"/>
      <c r="AC59" s="36"/>
      <c r="AD59" s="25"/>
      <c r="AE59" s="38"/>
      <c r="AF59" s="23"/>
    </row>
    <row r="60" spans="2:32" s="9" customFormat="1" ht="24" customHeight="1">
      <c r="B60" s="45"/>
      <c r="C60" s="46"/>
      <c r="D60" s="46"/>
      <c r="E60" s="46"/>
      <c r="F60" s="86"/>
      <c r="G60" s="20" t="s">
        <v>165</v>
      </c>
      <c r="H60" s="48"/>
      <c r="I60" s="87"/>
      <c r="J60" s="20" t="s">
        <v>75</v>
      </c>
      <c r="K60" s="48"/>
      <c r="L60" s="48"/>
      <c r="M60" s="49" t="s">
        <v>50</v>
      </c>
      <c r="N60" s="48"/>
      <c r="O60" s="49"/>
      <c r="P60" s="49" t="s">
        <v>76</v>
      </c>
      <c r="Q60" s="48"/>
      <c r="R60" s="48"/>
      <c r="S60" s="49" t="s">
        <v>77</v>
      </c>
      <c r="T60" s="48"/>
      <c r="U60" s="48"/>
      <c r="V60" s="49" t="s">
        <v>78</v>
      </c>
      <c r="W60" s="48"/>
      <c r="X60" s="48"/>
      <c r="Y60" s="49" t="s">
        <v>79</v>
      </c>
      <c r="Z60" s="48"/>
      <c r="AA60" s="48"/>
      <c r="AB60" s="50" t="s">
        <v>80</v>
      </c>
      <c r="AC60" s="48"/>
      <c r="AD60" s="48"/>
      <c r="AE60" s="52" t="s">
        <v>60</v>
      </c>
      <c r="AF60" s="23"/>
    </row>
    <row r="61" spans="2:32" s="9" customFormat="1" ht="24" customHeight="1">
      <c r="B61" s="88" t="s">
        <v>111</v>
      </c>
      <c r="C61" s="89" t="s">
        <v>112</v>
      </c>
      <c r="D61" s="89"/>
      <c r="E61" s="89"/>
      <c r="F61" s="33"/>
      <c r="G61" s="70"/>
      <c r="H61" s="71"/>
      <c r="I61" s="71"/>
      <c r="J61" s="70"/>
      <c r="K61" s="71"/>
      <c r="L61" s="71"/>
      <c r="M61" s="70"/>
      <c r="N61" s="71"/>
      <c r="O61" s="71"/>
      <c r="P61" s="70"/>
      <c r="Q61" s="71"/>
      <c r="R61" s="71"/>
      <c r="S61" s="70"/>
      <c r="T61" s="71"/>
      <c r="U61" s="71"/>
      <c r="V61" s="70"/>
      <c r="W61" s="71"/>
      <c r="X61" s="71"/>
      <c r="Y61" s="70"/>
      <c r="Z61" s="71"/>
      <c r="AA61" s="71"/>
      <c r="AB61" s="70"/>
      <c r="AC61" s="71"/>
      <c r="AD61" s="71"/>
      <c r="AE61" s="251"/>
      <c r="AF61" s="23"/>
    </row>
    <row r="62" spans="2:32" s="9" customFormat="1" ht="24" customHeight="1">
      <c r="B62" s="90" t="s">
        <v>113</v>
      </c>
      <c r="C62" s="91"/>
      <c r="D62" s="89" t="s">
        <v>114</v>
      </c>
      <c r="E62" s="91"/>
      <c r="F62" s="44"/>
      <c r="G62" s="70"/>
      <c r="H62" s="71"/>
      <c r="I62" s="71"/>
      <c r="J62" s="70"/>
      <c r="K62" s="71"/>
      <c r="L62" s="71"/>
      <c r="M62" s="70"/>
      <c r="N62" s="71"/>
      <c r="O62" s="71"/>
      <c r="P62" s="70"/>
      <c r="Q62" s="71"/>
      <c r="R62" s="71"/>
      <c r="S62" s="70"/>
      <c r="T62" s="71"/>
      <c r="U62" s="71"/>
      <c r="V62" s="70"/>
      <c r="W62" s="71"/>
      <c r="X62" s="71"/>
      <c r="Y62" s="70"/>
      <c r="Z62" s="71"/>
      <c r="AA62" s="71"/>
      <c r="AB62" s="70"/>
      <c r="AC62" s="71"/>
      <c r="AD62" s="71"/>
      <c r="AE62" s="251"/>
      <c r="AF62" s="23"/>
    </row>
    <row r="63" spans="2:32" s="9" customFormat="1" ht="24" customHeight="1">
      <c r="B63" s="53"/>
      <c r="C63" s="92" t="s">
        <v>20</v>
      </c>
      <c r="D63" s="301" t="s">
        <v>115</v>
      </c>
      <c r="E63" s="301"/>
      <c r="F63" s="109"/>
      <c r="G63" s="209" t="s">
        <v>17</v>
      </c>
      <c r="H63" s="2"/>
      <c r="I63" s="252">
        <v>90172</v>
      </c>
      <c r="J63" s="209" t="s">
        <v>17</v>
      </c>
      <c r="K63" s="2"/>
      <c r="L63" s="215">
        <v>954</v>
      </c>
      <c r="M63" s="209" t="s">
        <v>17</v>
      </c>
      <c r="N63" s="2"/>
      <c r="O63" s="252">
        <v>91126</v>
      </c>
      <c r="P63" s="209"/>
      <c r="Q63" s="2"/>
      <c r="R63" s="213"/>
      <c r="S63" s="209"/>
      <c r="T63" s="2"/>
      <c r="U63" s="213">
        <v>9</v>
      </c>
      <c r="V63" s="209"/>
      <c r="W63" s="2"/>
      <c r="X63" s="213">
        <v>9</v>
      </c>
      <c r="Y63" s="209" t="s">
        <v>17</v>
      </c>
      <c r="Z63" s="2"/>
      <c r="AA63" s="2">
        <v>91135</v>
      </c>
      <c r="AB63" s="209" t="s">
        <v>17</v>
      </c>
      <c r="AC63" s="2"/>
      <c r="AD63" s="211">
        <v>963</v>
      </c>
      <c r="AE63" s="214">
        <v>101.1</v>
      </c>
      <c r="AF63" s="23"/>
    </row>
    <row r="64" spans="2:32" s="9" customFormat="1" ht="24.95" customHeight="1">
      <c r="B64" s="88"/>
      <c r="C64" s="89"/>
      <c r="D64" s="89"/>
      <c r="E64" s="198" t="s">
        <v>116</v>
      </c>
      <c r="F64" s="94"/>
      <c r="G64" s="209" t="s">
        <v>17</v>
      </c>
      <c r="H64" s="2"/>
      <c r="I64" s="252">
        <v>2068</v>
      </c>
      <c r="J64" s="209" t="s">
        <v>17</v>
      </c>
      <c r="K64" s="2"/>
      <c r="L64" s="215">
        <v>47</v>
      </c>
      <c r="M64" s="209" t="s">
        <v>17</v>
      </c>
      <c r="N64" s="2"/>
      <c r="O64" s="2">
        <v>2115</v>
      </c>
      <c r="P64" s="209"/>
      <c r="Q64" s="2"/>
      <c r="R64" s="211"/>
      <c r="S64" s="209"/>
      <c r="T64" s="2"/>
      <c r="U64" s="2"/>
      <c r="V64" s="209" t="s">
        <v>17</v>
      </c>
      <c r="W64" s="2"/>
      <c r="X64" s="211"/>
      <c r="Y64" s="209" t="s">
        <v>17</v>
      </c>
      <c r="Z64" s="2"/>
      <c r="AA64" s="2">
        <v>2115</v>
      </c>
      <c r="AB64" s="209" t="s">
        <v>17</v>
      </c>
      <c r="AC64" s="2"/>
      <c r="AD64" s="215">
        <v>47</v>
      </c>
      <c r="AE64" s="214">
        <v>102.3</v>
      </c>
      <c r="AF64" s="23"/>
    </row>
    <row r="65" spans="2:32" s="9" customFormat="1" ht="24.95" customHeight="1">
      <c r="B65" s="88"/>
      <c r="C65" s="89"/>
      <c r="D65" s="89"/>
      <c r="E65" s="198" t="s">
        <v>117</v>
      </c>
      <c r="F65" s="94"/>
      <c r="G65" s="209" t="s">
        <v>17</v>
      </c>
      <c r="H65" s="2"/>
      <c r="I65" s="252">
        <v>68514</v>
      </c>
      <c r="J65" s="209" t="s">
        <v>17</v>
      </c>
      <c r="K65" s="2"/>
      <c r="L65" s="215">
        <v>767</v>
      </c>
      <c r="M65" s="209" t="s">
        <v>17</v>
      </c>
      <c r="N65" s="2"/>
      <c r="O65" s="2">
        <v>69281</v>
      </c>
      <c r="P65" s="209"/>
      <c r="Q65" s="2"/>
      <c r="R65" s="211"/>
      <c r="S65" s="209"/>
      <c r="T65" s="2"/>
      <c r="U65" s="2"/>
      <c r="V65" s="209" t="s">
        <v>17</v>
      </c>
      <c r="W65" s="2"/>
      <c r="X65" s="211"/>
      <c r="Y65" s="209" t="s">
        <v>17</v>
      </c>
      <c r="Z65" s="2"/>
      <c r="AA65" s="2">
        <v>69281</v>
      </c>
      <c r="AB65" s="209" t="s">
        <v>17</v>
      </c>
      <c r="AC65" s="2"/>
      <c r="AD65" s="215">
        <v>767</v>
      </c>
      <c r="AE65" s="214">
        <v>101.1</v>
      </c>
      <c r="AF65" s="23"/>
    </row>
    <row r="66" spans="2:32" s="9" customFormat="1" ht="24.95" customHeight="1">
      <c r="B66" s="88"/>
      <c r="C66" s="89"/>
      <c r="D66" s="89"/>
      <c r="E66" s="198" t="s">
        <v>118</v>
      </c>
      <c r="F66" s="94"/>
      <c r="G66" s="209" t="s">
        <v>17</v>
      </c>
      <c r="H66" s="2"/>
      <c r="I66" s="252">
        <v>3910</v>
      </c>
      <c r="J66" s="209" t="s">
        <v>168</v>
      </c>
      <c r="K66" s="2"/>
      <c r="L66" s="215">
        <v>-5</v>
      </c>
      <c r="M66" s="209" t="s">
        <v>17</v>
      </c>
      <c r="N66" s="2"/>
      <c r="O66" s="2">
        <v>3905</v>
      </c>
      <c r="P66" s="209"/>
      <c r="Q66" s="2"/>
      <c r="R66" s="211"/>
      <c r="S66" s="209"/>
      <c r="T66" s="2"/>
      <c r="U66" s="2"/>
      <c r="V66" s="209" t="s">
        <v>17</v>
      </c>
      <c r="W66" s="2"/>
      <c r="X66" s="211"/>
      <c r="Y66" s="209" t="s">
        <v>17</v>
      </c>
      <c r="Z66" s="2"/>
      <c r="AA66" s="2">
        <v>3905</v>
      </c>
      <c r="AB66" s="209" t="s">
        <v>168</v>
      </c>
      <c r="AC66" s="2"/>
      <c r="AD66" s="215">
        <v>-5</v>
      </c>
      <c r="AE66" s="214">
        <v>99.9</v>
      </c>
      <c r="AF66" s="23"/>
    </row>
    <row r="67" spans="2:32" s="9" customFormat="1" ht="24.95" customHeight="1">
      <c r="B67" s="88"/>
      <c r="C67" s="89"/>
      <c r="D67" s="89"/>
      <c r="E67" s="198" t="s">
        <v>119</v>
      </c>
      <c r="F67" s="94"/>
      <c r="G67" s="209" t="s">
        <v>17</v>
      </c>
      <c r="H67" s="2"/>
      <c r="I67" s="252">
        <v>15680</v>
      </c>
      <c r="J67" s="209" t="s">
        <v>17</v>
      </c>
      <c r="K67" s="2"/>
      <c r="L67" s="215">
        <v>145</v>
      </c>
      <c r="M67" s="209" t="s">
        <v>17</v>
      </c>
      <c r="N67" s="2"/>
      <c r="O67" s="2">
        <v>15825</v>
      </c>
      <c r="P67" s="209"/>
      <c r="Q67" s="2"/>
      <c r="R67" s="213"/>
      <c r="S67" s="209"/>
      <c r="T67" s="2"/>
      <c r="U67" s="213">
        <v>9</v>
      </c>
      <c r="V67" s="209"/>
      <c r="W67" s="2"/>
      <c r="X67" s="213">
        <v>9</v>
      </c>
      <c r="Y67" s="209" t="s">
        <v>17</v>
      </c>
      <c r="Z67" s="2"/>
      <c r="AA67" s="2">
        <v>15834</v>
      </c>
      <c r="AB67" s="209" t="s">
        <v>17</v>
      </c>
      <c r="AC67" s="2"/>
      <c r="AD67" s="211">
        <v>154</v>
      </c>
      <c r="AE67" s="214">
        <v>101</v>
      </c>
      <c r="AF67" s="23"/>
    </row>
    <row r="68" spans="2:32" s="9" customFormat="1" ht="24.95" customHeight="1">
      <c r="B68" s="95"/>
      <c r="C68" s="92" t="s">
        <v>21</v>
      </c>
      <c r="D68" s="301" t="s">
        <v>120</v>
      </c>
      <c r="E68" s="301"/>
      <c r="F68" s="1"/>
      <c r="G68" s="209" t="s">
        <v>17</v>
      </c>
      <c r="H68" s="2"/>
      <c r="I68" s="252">
        <v>87041</v>
      </c>
      <c r="J68" s="209" t="s">
        <v>17</v>
      </c>
      <c r="K68" s="2"/>
      <c r="L68" s="215">
        <v>38</v>
      </c>
      <c r="M68" s="209" t="s">
        <v>17</v>
      </c>
      <c r="N68" s="2"/>
      <c r="O68" s="252">
        <v>87079</v>
      </c>
      <c r="P68" s="209"/>
      <c r="Q68" s="2"/>
      <c r="R68" s="211"/>
      <c r="S68" s="209" t="s">
        <v>17</v>
      </c>
      <c r="T68" s="2"/>
      <c r="U68" s="2"/>
      <c r="V68" s="209" t="s">
        <v>17</v>
      </c>
      <c r="W68" s="2"/>
      <c r="X68" s="211"/>
      <c r="Y68" s="209" t="s">
        <v>17</v>
      </c>
      <c r="Z68" s="2"/>
      <c r="AA68" s="2">
        <v>87079</v>
      </c>
      <c r="AB68" s="209" t="s">
        <v>17</v>
      </c>
      <c r="AC68" s="2"/>
      <c r="AD68" s="211">
        <v>38</v>
      </c>
      <c r="AE68" s="214">
        <v>100</v>
      </c>
      <c r="AF68" s="23"/>
    </row>
    <row r="69" spans="2:32" s="9" customFormat="1" ht="24.95" customHeight="1">
      <c r="B69" s="88"/>
      <c r="C69" s="89"/>
      <c r="D69" s="89"/>
      <c r="E69" s="198" t="s">
        <v>121</v>
      </c>
      <c r="F69" s="94"/>
      <c r="G69" s="209" t="s">
        <v>17</v>
      </c>
      <c r="H69" s="2"/>
      <c r="I69" s="252">
        <v>33630</v>
      </c>
      <c r="J69" s="209" t="s">
        <v>168</v>
      </c>
      <c r="K69" s="2"/>
      <c r="L69" s="215">
        <v>-34</v>
      </c>
      <c r="M69" s="209" t="s">
        <v>17</v>
      </c>
      <c r="N69" s="2"/>
      <c r="O69" s="2">
        <v>33596</v>
      </c>
      <c r="P69" s="209"/>
      <c r="Q69" s="2"/>
      <c r="R69" s="211"/>
      <c r="S69" s="209"/>
      <c r="T69" s="2"/>
      <c r="U69" s="2"/>
      <c r="V69" s="209" t="s">
        <v>17</v>
      </c>
      <c r="W69" s="2"/>
      <c r="X69" s="211"/>
      <c r="Y69" s="209" t="s">
        <v>17</v>
      </c>
      <c r="Z69" s="2"/>
      <c r="AA69" s="2">
        <v>33596</v>
      </c>
      <c r="AB69" s="209" t="s">
        <v>168</v>
      </c>
      <c r="AC69" s="2"/>
      <c r="AD69" s="215">
        <v>-34</v>
      </c>
      <c r="AE69" s="214">
        <v>99.9</v>
      </c>
      <c r="AF69" s="23"/>
    </row>
    <row r="70" spans="2:32" s="9" customFormat="1" ht="24.95" customHeight="1">
      <c r="B70" s="88"/>
      <c r="C70" s="89"/>
      <c r="D70" s="89"/>
      <c r="E70" s="198" t="s">
        <v>122</v>
      </c>
      <c r="F70" s="94"/>
      <c r="G70" s="209" t="s">
        <v>17</v>
      </c>
      <c r="H70" s="2"/>
      <c r="I70" s="252">
        <v>36974</v>
      </c>
      <c r="J70" s="209" t="s">
        <v>168</v>
      </c>
      <c r="K70" s="2"/>
      <c r="L70" s="215">
        <v>398</v>
      </c>
      <c r="M70" s="209" t="s">
        <v>17</v>
      </c>
      <c r="N70" s="2"/>
      <c r="O70" s="2">
        <v>36576</v>
      </c>
      <c r="P70" s="209"/>
      <c r="Q70" s="2"/>
      <c r="R70" s="211"/>
      <c r="S70" s="209"/>
      <c r="T70" s="2"/>
      <c r="U70" s="2"/>
      <c r="V70" s="209" t="s">
        <v>17</v>
      </c>
      <c r="W70" s="2"/>
      <c r="X70" s="211"/>
      <c r="Y70" s="209" t="s">
        <v>17</v>
      </c>
      <c r="Z70" s="2"/>
      <c r="AA70" s="2">
        <v>36576</v>
      </c>
      <c r="AB70" s="209" t="s">
        <v>168</v>
      </c>
      <c r="AC70" s="2"/>
      <c r="AD70" s="215">
        <v>-398</v>
      </c>
      <c r="AE70" s="214">
        <v>98.9</v>
      </c>
      <c r="AF70" s="23"/>
    </row>
    <row r="71" spans="2:32" s="9" customFormat="1" ht="24.95" customHeight="1">
      <c r="B71" s="53"/>
      <c r="C71" s="54"/>
      <c r="D71" s="54"/>
      <c r="E71" s="198" t="s">
        <v>123</v>
      </c>
      <c r="F71" s="94"/>
      <c r="G71" s="209" t="s">
        <v>17</v>
      </c>
      <c r="H71" s="2"/>
      <c r="I71" s="252">
        <v>15509</v>
      </c>
      <c r="J71" s="209" t="s">
        <v>17</v>
      </c>
      <c r="K71" s="2"/>
      <c r="L71" s="215">
        <v>491</v>
      </c>
      <c r="M71" s="209" t="s">
        <v>17</v>
      </c>
      <c r="N71" s="2"/>
      <c r="O71" s="2">
        <v>16000</v>
      </c>
      <c r="P71" s="209"/>
      <c r="Q71" s="2"/>
      <c r="R71" s="211"/>
      <c r="S71" s="209"/>
      <c r="T71" s="2"/>
      <c r="U71" s="2"/>
      <c r="V71" s="209" t="s">
        <v>17</v>
      </c>
      <c r="W71" s="2"/>
      <c r="X71" s="211"/>
      <c r="Y71" s="209" t="s">
        <v>17</v>
      </c>
      <c r="Z71" s="2"/>
      <c r="AA71" s="2">
        <v>16000</v>
      </c>
      <c r="AB71" s="209" t="s">
        <v>17</v>
      </c>
      <c r="AC71" s="2"/>
      <c r="AD71" s="211">
        <v>491</v>
      </c>
      <c r="AE71" s="214">
        <v>103.2</v>
      </c>
      <c r="AF71" s="23"/>
    </row>
    <row r="72" spans="2:32" s="9" customFormat="1" ht="24.95" customHeight="1">
      <c r="B72" s="53"/>
      <c r="C72" s="54"/>
      <c r="D72" s="299" t="s">
        <v>28</v>
      </c>
      <c r="E72" s="299"/>
      <c r="F72" s="1"/>
      <c r="G72" s="209" t="s">
        <v>17</v>
      </c>
      <c r="H72" s="2"/>
      <c r="I72" s="252">
        <v>86113</v>
      </c>
      <c r="J72" s="209" t="s">
        <v>17</v>
      </c>
      <c r="K72" s="2"/>
      <c r="L72" s="215">
        <v>59</v>
      </c>
      <c r="M72" s="209" t="s">
        <v>17</v>
      </c>
      <c r="N72" s="2"/>
      <c r="O72" s="252">
        <v>86172</v>
      </c>
      <c r="P72" s="209"/>
      <c r="Q72" s="2"/>
      <c r="R72" s="211"/>
      <c r="S72" s="209" t="s">
        <v>17</v>
      </c>
      <c r="T72" s="2"/>
      <c r="U72" s="2"/>
      <c r="V72" s="209" t="s">
        <v>17</v>
      </c>
      <c r="W72" s="2"/>
      <c r="X72" s="211"/>
      <c r="Y72" s="209" t="s">
        <v>17</v>
      </c>
      <c r="Z72" s="2"/>
      <c r="AA72" s="2">
        <v>86172</v>
      </c>
      <c r="AB72" s="209" t="s">
        <v>17</v>
      </c>
      <c r="AC72" s="2"/>
      <c r="AD72" s="211">
        <v>59</v>
      </c>
      <c r="AE72" s="214">
        <v>100.1</v>
      </c>
      <c r="AF72" s="23"/>
    </row>
    <row r="73" spans="2:32" s="9" customFormat="1" ht="24.95" customHeight="1">
      <c r="B73" s="53"/>
      <c r="C73" s="54"/>
      <c r="D73" s="54"/>
      <c r="E73" s="198" t="s">
        <v>34</v>
      </c>
      <c r="F73" s="94"/>
      <c r="G73" s="209" t="s">
        <v>17</v>
      </c>
      <c r="H73" s="2"/>
      <c r="I73" s="252">
        <v>928</v>
      </c>
      <c r="J73" s="209" t="s">
        <v>168</v>
      </c>
      <c r="K73" s="2"/>
      <c r="L73" s="215">
        <v>-21</v>
      </c>
      <c r="M73" s="209" t="s">
        <v>17</v>
      </c>
      <c r="N73" s="2"/>
      <c r="O73" s="2">
        <v>907</v>
      </c>
      <c r="P73" s="209"/>
      <c r="Q73" s="2"/>
      <c r="R73" s="211"/>
      <c r="S73" s="209" t="s">
        <v>17</v>
      </c>
      <c r="T73" s="2"/>
      <c r="U73" s="2"/>
      <c r="V73" s="209" t="s">
        <v>17</v>
      </c>
      <c r="W73" s="2"/>
      <c r="X73" s="211"/>
      <c r="Y73" s="209" t="s">
        <v>17</v>
      </c>
      <c r="Z73" s="2"/>
      <c r="AA73" s="2">
        <v>907</v>
      </c>
      <c r="AB73" s="209" t="s">
        <v>168</v>
      </c>
      <c r="AC73" s="2"/>
      <c r="AD73" s="215">
        <v>-21</v>
      </c>
      <c r="AE73" s="214">
        <v>97.7</v>
      </c>
      <c r="AF73" s="23"/>
    </row>
    <row r="74" spans="2:32" s="9" customFormat="1" ht="24.95" customHeight="1">
      <c r="B74" s="95"/>
      <c r="C74" s="92" t="s">
        <v>22</v>
      </c>
      <c r="D74" s="299" t="s">
        <v>124</v>
      </c>
      <c r="E74" s="299"/>
      <c r="F74" s="1"/>
      <c r="G74" s="209" t="s">
        <v>17</v>
      </c>
      <c r="H74" s="2"/>
      <c r="I74" s="252">
        <v>1909</v>
      </c>
      <c r="J74" s="209" t="s">
        <v>17</v>
      </c>
      <c r="K74" s="2"/>
      <c r="L74" s="215">
        <v>221</v>
      </c>
      <c r="M74" s="209" t="s">
        <v>17</v>
      </c>
      <c r="N74" s="2"/>
      <c r="O74" s="2">
        <v>2130</v>
      </c>
      <c r="P74" s="209" t="s">
        <v>168</v>
      </c>
      <c r="Q74" s="2"/>
      <c r="R74" s="213">
        <v>-131</v>
      </c>
      <c r="S74" s="209" t="s">
        <v>17</v>
      </c>
      <c r="T74" s="2"/>
      <c r="U74" s="2"/>
      <c r="V74" s="209" t="s">
        <v>168</v>
      </c>
      <c r="W74" s="2"/>
      <c r="X74" s="213">
        <v>-131</v>
      </c>
      <c r="Y74" s="209" t="s">
        <v>17</v>
      </c>
      <c r="Z74" s="2"/>
      <c r="AA74" s="2">
        <v>1999</v>
      </c>
      <c r="AB74" s="209" t="s">
        <v>17</v>
      </c>
      <c r="AC74" s="2"/>
      <c r="AD74" s="211">
        <v>90</v>
      </c>
      <c r="AE74" s="214">
        <v>104.7</v>
      </c>
      <c r="AF74" s="23"/>
    </row>
    <row r="75" spans="2:32" s="9" customFormat="1" ht="24.95" customHeight="1">
      <c r="B75" s="53"/>
      <c r="C75" s="92" t="s">
        <v>23</v>
      </c>
      <c r="D75" s="299" t="s">
        <v>125</v>
      </c>
      <c r="E75" s="299"/>
      <c r="F75" s="1"/>
      <c r="G75" s="209" t="s">
        <v>17</v>
      </c>
      <c r="H75" s="2"/>
      <c r="I75" s="252">
        <v>9230</v>
      </c>
      <c r="J75" s="209" t="s">
        <v>168</v>
      </c>
      <c r="K75" s="2"/>
      <c r="L75" s="215">
        <v>-223</v>
      </c>
      <c r="M75" s="209" t="s">
        <v>17</v>
      </c>
      <c r="N75" s="2"/>
      <c r="O75" s="2">
        <v>9007</v>
      </c>
      <c r="P75" s="209"/>
      <c r="Q75" s="2"/>
      <c r="R75" s="211"/>
      <c r="S75" s="209" t="s">
        <v>17</v>
      </c>
      <c r="T75" s="2"/>
      <c r="U75" s="2"/>
      <c r="V75" s="209" t="s">
        <v>17</v>
      </c>
      <c r="W75" s="2"/>
      <c r="X75" s="211"/>
      <c r="Y75" s="209" t="s">
        <v>17</v>
      </c>
      <c r="Z75" s="2"/>
      <c r="AA75" s="2">
        <v>9007</v>
      </c>
      <c r="AB75" s="209" t="s">
        <v>168</v>
      </c>
      <c r="AC75" s="2"/>
      <c r="AD75" s="215">
        <v>223</v>
      </c>
      <c r="AE75" s="214">
        <v>97.6</v>
      </c>
      <c r="AF75" s="23"/>
    </row>
    <row r="76" spans="2:32" s="9" customFormat="1" ht="24.95" customHeight="1">
      <c r="B76" s="53"/>
      <c r="C76" s="92" t="s">
        <v>24</v>
      </c>
      <c r="D76" s="299" t="s">
        <v>126</v>
      </c>
      <c r="E76" s="299"/>
      <c r="F76" s="1"/>
      <c r="G76" s="209" t="s">
        <v>17</v>
      </c>
      <c r="H76" s="2"/>
      <c r="I76" s="252">
        <v>19</v>
      </c>
      <c r="J76" s="209" t="s">
        <v>17</v>
      </c>
      <c r="K76" s="2"/>
      <c r="L76" s="215">
        <v>1</v>
      </c>
      <c r="M76" s="209" t="s">
        <v>17</v>
      </c>
      <c r="N76" s="2"/>
      <c r="O76" s="2">
        <v>20</v>
      </c>
      <c r="P76" s="209"/>
      <c r="Q76" s="2"/>
      <c r="R76" s="211"/>
      <c r="S76" s="209" t="s">
        <v>17</v>
      </c>
      <c r="T76" s="2"/>
      <c r="U76" s="2"/>
      <c r="V76" s="209" t="s">
        <v>17</v>
      </c>
      <c r="W76" s="2"/>
      <c r="X76" s="211"/>
      <c r="Y76" s="209" t="s">
        <v>17</v>
      </c>
      <c r="Z76" s="2"/>
      <c r="AA76" s="2">
        <v>20</v>
      </c>
      <c r="AB76" s="209" t="s">
        <v>17</v>
      </c>
      <c r="AC76" s="2"/>
      <c r="AD76" s="211">
        <v>1</v>
      </c>
      <c r="AE76" s="214">
        <v>105.3</v>
      </c>
      <c r="AF76" s="23"/>
    </row>
    <row r="77" spans="2:32" s="9" customFormat="1" ht="24.95" customHeight="1">
      <c r="B77" s="53"/>
      <c r="C77" s="92" t="s">
        <v>25</v>
      </c>
      <c r="D77" s="299" t="s">
        <v>127</v>
      </c>
      <c r="E77" s="299"/>
      <c r="F77" s="1"/>
      <c r="G77" s="209" t="s">
        <v>17</v>
      </c>
      <c r="H77" s="2"/>
      <c r="I77" s="252">
        <v>11</v>
      </c>
      <c r="J77" s="209" t="s">
        <v>168</v>
      </c>
      <c r="K77" s="2"/>
      <c r="L77" s="215">
        <v>-5</v>
      </c>
      <c r="M77" s="209" t="s">
        <v>17</v>
      </c>
      <c r="N77" s="2"/>
      <c r="O77" s="2">
        <v>6</v>
      </c>
      <c r="P77" s="209"/>
      <c r="Q77" s="2"/>
      <c r="R77" s="211"/>
      <c r="S77" s="209" t="s">
        <v>17</v>
      </c>
      <c r="T77" s="2"/>
      <c r="U77" s="2"/>
      <c r="V77" s="209" t="s">
        <v>17</v>
      </c>
      <c r="W77" s="2"/>
      <c r="X77" s="211"/>
      <c r="Y77" s="209" t="s">
        <v>17</v>
      </c>
      <c r="Z77" s="2"/>
      <c r="AA77" s="2">
        <v>6</v>
      </c>
      <c r="AB77" s="209" t="s">
        <v>168</v>
      </c>
      <c r="AC77" s="2"/>
      <c r="AD77" s="213">
        <v>-5</v>
      </c>
      <c r="AE77" s="214">
        <v>54.5</v>
      </c>
      <c r="AF77" s="23"/>
    </row>
    <row r="78" spans="2:32" s="9" customFormat="1" ht="24.95" customHeight="1">
      <c r="B78" s="53"/>
      <c r="C78" s="54"/>
      <c r="D78" s="299" t="s">
        <v>128</v>
      </c>
      <c r="E78" s="299"/>
      <c r="F78" s="1"/>
      <c r="G78" s="285">
        <v>188382</v>
      </c>
      <c r="H78" s="286"/>
      <c r="I78" s="287"/>
      <c r="J78" s="209" t="s">
        <v>17</v>
      </c>
      <c r="K78" s="2"/>
      <c r="L78" s="215">
        <v>986</v>
      </c>
      <c r="M78" s="285">
        <v>189368</v>
      </c>
      <c r="N78" s="286"/>
      <c r="O78" s="287"/>
      <c r="P78" s="209" t="s">
        <v>168</v>
      </c>
      <c r="Q78" s="2"/>
      <c r="R78" s="213">
        <v>-131</v>
      </c>
      <c r="S78" s="209"/>
      <c r="T78" s="2"/>
      <c r="U78" s="217">
        <v>9</v>
      </c>
      <c r="V78" s="209" t="s">
        <v>168</v>
      </c>
      <c r="W78" s="2"/>
      <c r="X78" s="213">
        <v>-122</v>
      </c>
      <c r="Y78" s="285">
        <v>189246</v>
      </c>
      <c r="Z78" s="286"/>
      <c r="AA78" s="287"/>
      <c r="AB78" s="209" t="s">
        <v>17</v>
      </c>
      <c r="AC78" s="2"/>
      <c r="AD78" s="211">
        <v>864</v>
      </c>
      <c r="AE78" s="214">
        <v>100.5</v>
      </c>
      <c r="AF78" s="23"/>
    </row>
    <row r="79" spans="2:32" s="9" customFormat="1" ht="24.95" customHeight="1">
      <c r="B79" s="100" t="s">
        <v>129</v>
      </c>
      <c r="C79" s="54"/>
      <c r="D79" s="101" t="s">
        <v>108</v>
      </c>
      <c r="E79" s="101"/>
      <c r="F79" s="1"/>
      <c r="G79" s="209"/>
      <c r="H79" s="2"/>
      <c r="I79" s="252"/>
      <c r="J79" s="209"/>
      <c r="K79" s="2"/>
      <c r="L79" s="215"/>
      <c r="M79" s="209"/>
      <c r="N79" s="2"/>
      <c r="O79" s="2"/>
      <c r="P79" s="209"/>
      <c r="Q79" s="2"/>
      <c r="R79" s="211"/>
      <c r="S79" s="209"/>
      <c r="T79" s="2"/>
      <c r="U79" s="2"/>
      <c r="V79" s="209"/>
      <c r="W79" s="2"/>
      <c r="X79" s="211"/>
      <c r="Y79" s="209"/>
      <c r="Z79" s="2"/>
      <c r="AA79" s="2"/>
      <c r="AB79" s="209"/>
      <c r="AC79" s="2"/>
      <c r="AD79" s="211"/>
      <c r="AE79" s="219"/>
      <c r="AF79" s="23"/>
    </row>
    <row r="80" spans="2:32" s="9" customFormat="1" ht="24.95" customHeight="1">
      <c r="B80" s="53"/>
      <c r="C80" s="92" t="s">
        <v>20</v>
      </c>
      <c r="D80" s="299" t="s">
        <v>130</v>
      </c>
      <c r="E80" s="299"/>
      <c r="F80" s="1"/>
      <c r="G80" s="209" t="s">
        <v>17</v>
      </c>
      <c r="H80" s="2"/>
      <c r="I80" s="252">
        <v>227</v>
      </c>
      <c r="J80" s="209" t="s">
        <v>168</v>
      </c>
      <c r="K80" s="2"/>
      <c r="L80" s="215">
        <v>-1</v>
      </c>
      <c r="M80" s="209" t="s">
        <v>17</v>
      </c>
      <c r="N80" s="2"/>
      <c r="O80" s="2">
        <v>226</v>
      </c>
      <c r="P80" s="209"/>
      <c r="Q80" s="2"/>
      <c r="R80" s="211"/>
      <c r="S80" s="209" t="s">
        <v>17</v>
      </c>
      <c r="T80" s="2"/>
      <c r="U80" s="2"/>
      <c r="V80" s="209" t="s">
        <v>17</v>
      </c>
      <c r="W80" s="2"/>
      <c r="X80" s="211"/>
      <c r="Y80" s="209" t="s">
        <v>17</v>
      </c>
      <c r="Z80" s="2"/>
      <c r="AA80" s="2">
        <v>226</v>
      </c>
      <c r="AB80" s="209" t="s">
        <v>168</v>
      </c>
      <c r="AC80" s="2"/>
      <c r="AD80" s="213">
        <v>-1</v>
      </c>
      <c r="AE80" s="214">
        <v>99.6</v>
      </c>
      <c r="AF80" s="23"/>
    </row>
    <row r="81" spans="2:32" s="9" customFormat="1" ht="24.95" customHeight="1">
      <c r="B81" s="53"/>
      <c r="C81" s="92" t="s">
        <v>21</v>
      </c>
      <c r="D81" s="299" t="s">
        <v>131</v>
      </c>
      <c r="E81" s="299"/>
      <c r="F81" s="1"/>
      <c r="G81" s="209" t="s">
        <v>17</v>
      </c>
      <c r="H81" s="2"/>
      <c r="I81" s="252">
        <v>3464</v>
      </c>
      <c r="J81" s="209"/>
      <c r="K81" s="2"/>
      <c r="L81" s="215">
        <v>145</v>
      </c>
      <c r="M81" s="209" t="s">
        <v>17</v>
      </c>
      <c r="N81" s="2"/>
      <c r="O81" s="2">
        <v>3609</v>
      </c>
      <c r="P81" s="209"/>
      <c r="Q81" s="2"/>
      <c r="R81" s="211"/>
      <c r="S81" s="209" t="s">
        <v>17</v>
      </c>
      <c r="T81" s="2"/>
      <c r="U81" s="2"/>
      <c r="V81" s="209" t="s">
        <v>17</v>
      </c>
      <c r="W81" s="2"/>
      <c r="X81" s="211"/>
      <c r="Y81" s="209" t="s">
        <v>17</v>
      </c>
      <c r="Z81" s="2"/>
      <c r="AA81" s="2">
        <v>3609</v>
      </c>
      <c r="AB81" s="209"/>
      <c r="AC81" s="2"/>
      <c r="AD81" s="213">
        <v>145</v>
      </c>
      <c r="AE81" s="214">
        <v>104.2</v>
      </c>
      <c r="AF81" s="23"/>
    </row>
    <row r="82" spans="2:32" s="9" customFormat="1" ht="24.95" customHeight="1">
      <c r="B82" s="53"/>
      <c r="C82" s="92" t="s">
        <v>22</v>
      </c>
      <c r="D82" s="299" t="s">
        <v>132</v>
      </c>
      <c r="E82" s="299"/>
      <c r="F82" s="1"/>
      <c r="G82" s="209" t="s">
        <v>17</v>
      </c>
      <c r="H82" s="2"/>
      <c r="I82" s="252">
        <v>12266</v>
      </c>
      <c r="J82" s="209" t="s">
        <v>17</v>
      </c>
      <c r="K82" s="2"/>
      <c r="L82" s="215">
        <v>56</v>
      </c>
      <c r="M82" s="209" t="s">
        <v>17</v>
      </c>
      <c r="N82" s="2"/>
      <c r="O82" s="2">
        <v>12322</v>
      </c>
      <c r="P82" s="209"/>
      <c r="Q82" s="2"/>
      <c r="R82" s="211"/>
      <c r="S82" s="209" t="s">
        <v>17</v>
      </c>
      <c r="T82" s="2"/>
      <c r="U82" s="211"/>
      <c r="V82" s="209" t="s">
        <v>17</v>
      </c>
      <c r="W82" s="2"/>
      <c r="X82" s="211"/>
      <c r="Y82" s="209" t="s">
        <v>17</v>
      </c>
      <c r="Z82" s="2"/>
      <c r="AA82" s="2">
        <v>12322</v>
      </c>
      <c r="AB82" s="209" t="s">
        <v>17</v>
      </c>
      <c r="AC82" s="2"/>
      <c r="AD82" s="211">
        <v>56</v>
      </c>
      <c r="AE82" s="214">
        <v>100.5</v>
      </c>
      <c r="AF82" s="23"/>
    </row>
    <row r="83" spans="2:32" s="9" customFormat="1" ht="24.95" customHeight="1">
      <c r="B83" s="53"/>
      <c r="C83" s="92" t="s">
        <v>23</v>
      </c>
      <c r="D83" s="299" t="s">
        <v>133</v>
      </c>
      <c r="E83" s="299"/>
      <c r="F83" s="1"/>
      <c r="G83" s="209" t="s">
        <v>17</v>
      </c>
      <c r="H83" s="2"/>
      <c r="I83" s="252">
        <v>0</v>
      </c>
      <c r="J83" s="209" t="s">
        <v>17</v>
      </c>
      <c r="K83" s="2"/>
      <c r="L83" s="215">
        <v>0</v>
      </c>
      <c r="M83" s="209" t="s">
        <v>17</v>
      </c>
      <c r="N83" s="2"/>
      <c r="O83" s="2">
        <v>0</v>
      </c>
      <c r="P83" s="209"/>
      <c r="Q83" s="2"/>
      <c r="R83" s="211"/>
      <c r="S83" s="209" t="s">
        <v>17</v>
      </c>
      <c r="T83" s="2"/>
      <c r="U83" s="2"/>
      <c r="V83" s="209" t="s">
        <v>17</v>
      </c>
      <c r="W83" s="2"/>
      <c r="X83" s="211"/>
      <c r="Y83" s="209" t="s">
        <v>17</v>
      </c>
      <c r="Z83" s="2"/>
      <c r="AA83" s="2">
        <v>0</v>
      </c>
      <c r="AB83" s="209" t="s">
        <v>17</v>
      </c>
      <c r="AC83" s="2"/>
      <c r="AD83" s="211">
        <v>0</v>
      </c>
      <c r="AE83" s="219">
        <v>0</v>
      </c>
      <c r="AF83" s="23"/>
    </row>
    <row r="84" spans="2:32" s="9" customFormat="1" ht="24.75" customHeight="1">
      <c r="B84" s="53"/>
      <c r="C84" s="54"/>
      <c r="D84" s="299" t="s">
        <v>134</v>
      </c>
      <c r="E84" s="299"/>
      <c r="F84" s="1"/>
      <c r="G84" s="285">
        <v>15957</v>
      </c>
      <c r="H84" s="286"/>
      <c r="I84" s="287"/>
      <c r="J84" s="209" t="s">
        <v>17</v>
      </c>
      <c r="K84" s="2"/>
      <c r="L84" s="215">
        <v>200</v>
      </c>
      <c r="M84" s="285">
        <v>16157</v>
      </c>
      <c r="N84" s="286"/>
      <c r="O84" s="287"/>
      <c r="P84" s="209"/>
      <c r="Q84" s="2"/>
      <c r="R84" s="223">
        <v>0</v>
      </c>
      <c r="S84" s="220" t="s">
        <v>17</v>
      </c>
      <c r="T84" s="221"/>
      <c r="U84" s="223"/>
      <c r="V84" s="209" t="s">
        <v>17</v>
      </c>
      <c r="W84" s="2"/>
      <c r="X84" s="211">
        <v>0</v>
      </c>
      <c r="Y84" s="285">
        <v>16157</v>
      </c>
      <c r="Z84" s="286"/>
      <c r="AA84" s="287"/>
      <c r="AB84" s="209" t="s">
        <v>17</v>
      </c>
      <c r="AC84" s="2"/>
      <c r="AD84" s="211">
        <v>200</v>
      </c>
      <c r="AE84" s="214">
        <v>101.3</v>
      </c>
      <c r="AF84" s="23"/>
    </row>
    <row r="85" spans="2:32" s="9" customFormat="1" ht="24.75" customHeight="1">
      <c r="B85" s="110" t="s">
        <v>135</v>
      </c>
      <c r="C85" s="111"/>
      <c r="D85" s="299" t="s">
        <v>164</v>
      </c>
      <c r="E85" s="302"/>
      <c r="F85" s="98"/>
      <c r="G85" s="285">
        <v>204339</v>
      </c>
      <c r="H85" s="286"/>
      <c r="I85" s="287"/>
      <c r="J85" s="220" t="s">
        <v>17</v>
      </c>
      <c r="K85" s="221"/>
      <c r="L85" s="253">
        <v>1186</v>
      </c>
      <c r="M85" s="285">
        <v>205525</v>
      </c>
      <c r="N85" s="286"/>
      <c r="O85" s="287"/>
      <c r="P85" s="209" t="s">
        <v>168</v>
      </c>
      <c r="Q85" s="2"/>
      <c r="R85" s="213">
        <v>-131</v>
      </c>
      <c r="S85" s="209"/>
      <c r="T85" s="2"/>
      <c r="U85" s="217">
        <v>9</v>
      </c>
      <c r="V85" s="209" t="s">
        <v>168</v>
      </c>
      <c r="W85" s="2"/>
      <c r="X85" s="213">
        <v>-122</v>
      </c>
      <c r="Y85" s="285">
        <v>205403</v>
      </c>
      <c r="Z85" s="286"/>
      <c r="AA85" s="287"/>
      <c r="AB85" s="220" t="s">
        <v>17</v>
      </c>
      <c r="AC85" s="221"/>
      <c r="AD85" s="223">
        <v>1064</v>
      </c>
      <c r="AE85" s="224">
        <v>100.5</v>
      </c>
      <c r="AF85" s="23"/>
    </row>
    <row r="86" spans="2:32" s="9" customFormat="1" ht="24.75" customHeight="1">
      <c r="B86" s="102" t="s">
        <v>160</v>
      </c>
      <c r="C86" s="112"/>
      <c r="D86" s="295" t="s">
        <v>162</v>
      </c>
      <c r="E86" s="295"/>
      <c r="F86" s="103"/>
      <c r="G86" s="220" t="s">
        <v>168</v>
      </c>
      <c r="H86" s="221"/>
      <c r="I86" s="222">
        <v>-153</v>
      </c>
      <c r="J86" s="220"/>
      <c r="K86" s="221"/>
      <c r="L86" s="254">
        <v>17</v>
      </c>
      <c r="M86" s="220" t="s">
        <v>168</v>
      </c>
      <c r="N86" s="221"/>
      <c r="O86" s="222">
        <v>-136</v>
      </c>
      <c r="P86" s="220"/>
      <c r="Q86" s="221"/>
      <c r="R86" s="225"/>
      <c r="S86" s="220" t="s">
        <v>17</v>
      </c>
      <c r="T86" s="221"/>
      <c r="U86" s="226"/>
      <c r="V86" s="220" t="s">
        <v>17</v>
      </c>
      <c r="W86" s="221"/>
      <c r="X86" s="225"/>
      <c r="Y86" s="220" t="s">
        <v>168</v>
      </c>
      <c r="Z86" s="221"/>
      <c r="AA86" s="222">
        <v>-136</v>
      </c>
      <c r="AB86" s="220"/>
      <c r="AC86" s="221"/>
      <c r="AD86" s="227" t="s">
        <v>183</v>
      </c>
      <c r="AE86" s="228">
        <v>0</v>
      </c>
      <c r="AF86" s="23"/>
    </row>
    <row r="87" spans="2:32" s="9" customFormat="1" ht="24.75" customHeight="1" thickBot="1">
      <c r="B87" s="105" t="s">
        <v>161</v>
      </c>
      <c r="C87" s="113"/>
      <c r="D87" s="296" t="s">
        <v>32</v>
      </c>
      <c r="E87" s="297"/>
      <c r="F87" s="114"/>
      <c r="G87" s="282">
        <v>204186</v>
      </c>
      <c r="H87" s="283"/>
      <c r="I87" s="284"/>
      <c r="J87" s="229" t="s">
        <v>17</v>
      </c>
      <c r="K87" s="230"/>
      <c r="L87" s="247">
        <v>1203</v>
      </c>
      <c r="M87" s="229" t="s">
        <v>17</v>
      </c>
      <c r="N87" s="230"/>
      <c r="O87" s="232">
        <v>205389</v>
      </c>
      <c r="P87" s="229" t="s">
        <v>168</v>
      </c>
      <c r="Q87" s="230"/>
      <c r="R87" s="255">
        <v>-131</v>
      </c>
      <c r="S87" s="229"/>
      <c r="T87" s="230"/>
      <c r="U87" s="246">
        <v>9</v>
      </c>
      <c r="V87" s="229" t="s">
        <v>168</v>
      </c>
      <c r="W87" s="230"/>
      <c r="X87" s="246">
        <v>-122</v>
      </c>
      <c r="Y87" s="282">
        <v>205267</v>
      </c>
      <c r="Z87" s="283"/>
      <c r="AA87" s="284"/>
      <c r="AB87" s="229" t="s">
        <v>17</v>
      </c>
      <c r="AC87" s="230"/>
      <c r="AD87" s="231">
        <v>1081</v>
      </c>
      <c r="AE87" s="234">
        <v>100.5</v>
      </c>
      <c r="AF87" s="23"/>
    </row>
    <row r="88" spans="2:32" s="9" customFormat="1" ht="12"/>
  </sheetData>
  <mergeCells count="59">
    <mergeCell ref="G47:I47"/>
    <mergeCell ref="Y47:AA47"/>
    <mergeCell ref="D83:E83"/>
    <mergeCell ref="D84:E84"/>
    <mergeCell ref="D85:E85"/>
    <mergeCell ref="G54:I54"/>
    <mergeCell ref="G56:I56"/>
    <mergeCell ref="G78:I78"/>
    <mergeCell ref="G84:I84"/>
    <mergeCell ref="G85:I85"/>
    <mergeCell ref="D41:E41"/>
    <mergeCell ref="D63:E63"/>
    <mergeCell ref="D42:E42"/>
    <mergeCell ref="D43:E43"/>
    <mergeCell ref="D81:E81"/>
    <mergeCell ref="D74:E74"/>
    <mergeCell ref="D75:E75"/>
    <mergeCell ref="D76:E76"/>
    <mergeCell ref="D77:E77"/>
    <mergeCell ref="D78:E78"/>
    <mergeCell ref="B47:E47"/>
    <mergeCell ref="D30:E30"/>
    <mergeCell ref="D15:E15"/>
    <mergeCell ref="D23:E23"/>
    <mergeCell ref="D29:E29"/>
    <mergeCell ref="D26:E26"/>
    <mergeCell ref="D86:E86"/>
    <mergeCell ref="D87:E87"/>
    <mergeCell ref="D36:E36"/>
    <mergeCell ref="D37:E37"/>
    <mergeCell ref="D31:E31"/>
    <mergeCell ref="D32:E32"/>
    <mergeCell ref="D33:E33"/>
    <mergeCell ref="D34:E34"/>
    <mergeCell ref="D35:E35"/>
    <mergeCell ref="D39:E39"/>
    <mergeCell ref="D40:E40"/>
    <mergeCell ref="D80:E80"/>
    <mergeCell ref="D48:E48"/>
    <mergeCell ref="D68:E68"/>
    <mergeCell ref="D72:E72"/>
    <mergeCell ref="D82:E82"/>
    <mergeCell ref="Y37:AA37"/>
    <mergeCell ref="Y41:AA41"/>
    <mergeCell ref="Y43:AA43"/>
    <mergeCell ref="G6:I6"/>
    <mergeCell ref="G8:I8"/>
    <mergeCell ref="G43:I43"/>
    <mergeCell ref="G41:I41"/>
    <mergeCell ref="G37:I37"/>
    <mergeCell ref="G40:I40"/>
    <mergeCell ref="G87:I87"/>
    <mergeCell ref="Y87:AA87"/>
    <mergeCell ref="Y85:AA85"/>
    <mergeCell ref="M85:O85"/>
    <mergeCell ref="M78:O78"/>
    <mergeCell ref="Y78:AA78"/>
    <mergeCell ref="M84:O84"/>
    <mergeCell ref="Y84:AA84"/>
  </mergeCells>
  <phoneticPr fontId="3"/>
  <printOptions horizontalCentered="1" gridLinesSet="0"/>
  <pageMargins left="0.70866141732283472" right="0.70866141732283472" top="0.59055118110236227" bottom="0.98425196850393704" header="0.51181102362204722" footer="0.51181102362204722"/>
  <pageSetup paperSize="9" scale="74" fitToHeight="0" orientation="portrait" horizontalDpi="1200" verticalDpi="1200" r:id="rId1"/>
  <headerFooter alignWithMargins="0"/>
  <rowBreaks count="1" manualBreakCount="1">
    <brk id="48" max="2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2"/>
  <sheetViews>
    <sheetView view="pageBreakPreview" zoomScaleNormal="100" zoomScaleSheetLayoutView="100" workbookViewId="0"/>
  </sheetViews>
  <sheetFormatPr defaultColWidth="9" defaultRowHeight="13.5"/>
  <cols>
    <col min="1" max="1" width="1.25" style="4" customWidth="1"/>
    <col min="2" max="2" width="1.5" style="4" customWidth="1"/>
    <col min="3" max="3" width="2.875" style="4" customWidth="1"/>
    <col min="4" max="4" width="3.75" style="4" customWidth="1"/>
    <col min="5" max="5" width="17" style="4" customWidth="1"/>
    <col min="6" max="6" width="1.25" style="4" customWidth="1"/>
    <col min="7" max="7" width="12.25" style="4" customWidth="1"/>
    <col min="8" max="8" width="2.5" style="4" customWidth="1"/>
    <col min="9" max="9" width="1.25" style="4" customWidth="1"/>
    <col min="10" max="10" width="8.5" style="4" customWidth="1"/>
    <col min="11" max="11" width="12.25" style="4" customWidth="1"/>
    <col min="12" max="12" width="2.5" style="4" customWidth="1"/>
    <col min="13" max="13" width="1.25" style="4" customWidth="1"/>
    <col min="14" max="14" width="6" style="4" customWidth="1"/>
    <col min="15" max="15" width="1.875" style="4" customWidth="1"/>
    <col min="16" max="16" width="0.5" style="4" customWidth="1"/>
    <col min="17" max="17" width="2.5" style="4" hidden="1" customWidth="1"/>
    <col min="18" max="18" width="2.375" style="4" customWidth="1"/>
    <col min="19" max="19" width="1.25" style="4" customWidth="1"/>
    <col min="20" max="20" width="8.5" style="4" customWidth="1"/>
    <col min="21" max="21" width="2.5" style="4" customWidth="1"/>
    <col min="22" max="22" width="1.25" style="4" customWidth="1"/>
    <col min="23" max="23" width="8.5" style="4" customWidth="1"/>
    <col min="24" max="24" width="2.5" style="4" customWidth="1"/>
    <col min="25" max="25" width="1.25" style="4" customWidth="1"/>
    <col min="26" max="26" width="8.5" style="4" customWidth="1"/>
    <col min="27" max="27" width="1.25" style="4" customWidth="1"/>
    <col min="28" max="28" width="2" style="4" customWidth="1"/>
    <col min="29" max="29" width="1.25" style="4" customWidth="1"/>
    <col min="30" max="16384" width="9" style="4"/>
  </cols>
  <sheetData>
    <row r="1" spans="2:28" s="9" customFormat="1" ht="12" customHeight="1"/>
    <row r="2" spans="2:28" s="9" customFormat="1" ht="17.25" customHeight="1">
      <c r="B2" s="12" t="s">
        <v>167</v>
      </c>
      <c r="C2" s="13"/>
      <c r="D2" s="13"/>
      <c r="E2" s="13"/>
      <c r="F2" s="13"/>
    </row>
    <row r="3" spans="2:28" s="9" customFormat="1" ht="12">
      <c r="B3" s="13"/>
      <c r="C3" s="13"/>
      <c r="D3" s="13"/>
      <c r="E3" s="13"/>
      <c r="F3" s="13"/>
    </row>
    <row r="4" spans="2:28" s="9" customFormat="1" ht="21.75" customHeight="1" thickBot="1">
      <c r="B4" s="14"/>
      <c r="C4" s="14"/>
      <c r="D4" s="14"/>
      <c r="E4" s="14"/>
      <c r="F4" s="14"/>
      <c r="G4" s="14"/>
      <c r="H4" s="14"/>
      <c r="I4" s="14"/>
      <c r="J4" s="14"/>
      <c r="K4" s="15"/>
      <c r="L4" s="14"/>
      <c r="M4" s="14"/>
      <c r="N4" s="14"/>
      <c r="O4" s="14"/>
      <c r="P4" s="14"/>
      <c r="Q4" s="14"/>
      <c r="R4" s="14"/>
      <c r="S4" s="14"/>
      <c r="T4" s="68"/>
      <c r="U4" s="14"/>
      <c r="V4" s="14"/>
      <c r="W4" s="68"/>
      <c r="X4" s="14"/>
      <c r="Y4" s="14"/>
      <c r="Z4" s="115"/>
      <c r="AA4" s="116" t="str">
        <f>'1-ⅰ-（2）'!AF4</f>
        <v>（単位：億円）</v>
      </c>
    </row>
    <row r="5" spans="2:28" s="9" customFormat="1" ht="27" customHeight="1">
      <c r="B5" s="117"/>
      <c r="C5" s="118"/>
      <c r="D5" s="118"/>
      <c r="E5" s="118"/>
      <c r="F5" s="119"/>
      <c r="G5" s="120"/>
      <c r="H5" s="310" t="str">
        <f>'1-ⅰ-（1）'!G9</f>
        <v>平　　成　　27　　年　　度</v>
      </c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2"/>
      <c r="X5" s="121"/>
      <c r="Y5" s="122"/>
      <c r="Z5" s="123"/>
      <c r="AA5" s="31"/>
    </row>
    <row r="6" spans="2:28" s="9" customFormat="1">
      <c r="B6" s="124"/>
      <c r="C6" s="125"/>
      <c r="D6" s="125"/>
      <c r="E6" s="125"/>
      <c r="F6" s="31"/>
      <c r="G6" s="126" t="str">
        <f>'1-ⅰ-（1）'!F10</f>
        <v>平成26年度</v>
      </c>
      <c r="H6" s="204"/>
      <c r="I6" s="205"/>
      <c r="J6" s="205"/>
      <c r="K6" s="127"/>
      <c r="L6" s="128"/>
      <c r="M6" s="129"/>
      <c r="N6" s="129"/>
      <c r="O6" s="129"/>
      <c r="P6" s="130"/>
      <c r="Q6" s="129"/>
      <c r="R6" s="128"/>
      <c r="S6" s="129"/>
      <c r="T6" s="130"/>
      <c r="U6" s="205"/>
      <c r="V6" s="205"/>
      <c r="W6" s="205"/>
      <c r="X6" s="131"/>
      <c r="Y6" s="132"/>
      <c r="Z6" s="133"/>
      <c r="AA6" s="25"/>
      <c r="AB6" s="25"/>
    </row>
    <row r="7" spans="2:28" s="9" customFormat="1" ht="15" customHeight="1">
      <c r="B7" s="134"/>
      <c r="C7" s="132"/>
      <c r="D7" s="132"/>
      <c r="E7" s="132"/>
      <c r="F7" s="25"/>
      <c r="G7" s="135"/>
      <c r="H7" s="131" t="str">
        <f>'1-ⅰ-（1）'!G10</f>
        <v>平成26年度</v>
      </c>
      <c r="I7" s="132"/>
      <c r="J7" s="132"/>
      <c r="K7" s="199" t="s">
        <v>1</v>
      </c>
      <c r="L7" s="307" t="s">
        <v>136</v>
      </c>
      <c r="M7" s="308"/>
      <c r="N7" s="308"/>
      <c r="O7" s="308"/>
      <c r="P7" s="309"/>
      <c r="Q7" s="199"/>
      <c r="R7" s="308" t="s">
        <v>141</v>
      </c>
      <c r="S7" s="308"/>
      <c r="T7" s="309"/>
      <c r="U7" s="131" t="str">
        <f>'1-ⅰ-（1）'!W10</f>
        <v>平成26年度</v>
      </c>
      <c r="V7" s="132"/>
      <c r="W7" s="132"/>
      <c r="X7" s="206"/>
      <c r="Y7" s="200" t="s">
        <v>142</v>
      </c>
      <c r="Z7" s="201"/>
      <c r="AA7" s="25"/>
      <c r="AB7" s="25"/>
    </row>
    <row r="8" spans="2:28" s="9" customFormat="1" ht="15" customHeight="1">
      <c r="B8" s="136"/>
      <c r="C8" s="71"/>
      <c r="D8" s="71"/>
      <c r="E8" s="71"/>
      <c r="F8" s="25"/>
      <c r="G8" s="126"/>
      <c r="H8" s="131" t="s">
        <v>4</v>
      </c>
      <c r="I8" s="132"/>
      <c r="J8" s="132"/>
      <c r="K8" s="199" t="s">
        <v>5</v>
      </c>
      <c r="L8" s="307" t="s">
        <v>137</v>
      </c>
      <c r="M8" s="308"/>
      <c r="N8" s="308"/>
      <c r="O8" s="308"/>
      <c r="P8" s="309"/>
      <c r="Q8" s="137"/>
      <c r="R8" s="308" t="s">
        <v>143</v>
      </c>
      <c r="S8" s="308"/>
      <c r="T8" s="309"/>
      <c r="U8" s="131" t="s">
        <v>4</v>
      </c>
      <c r="V8" s="132"/>
      <c r="W8" s="132"/>
      <c r="X8" s="199"/>
      <c r="Y8" s="205"/>
      <c r="Z8" s="201" t="s">
        <v>144</v>
      </c>
      <c r="AA8" s="25"/>
      <c r="AB8" s="25"/>
    </row>
    <row r="9" spans="2:28" s="9" customFormat="1" ht="15" customHeight="1">
      <c r="B9" s="138"/>
      <c r="C9" s="308" t="s">
        <v>0</v>
      </c>
      <c r="D9" s="308"/>
      <c r="E9" s="308"/>
      <c r="F9" s="207"/>
      <c r="G9" s="126" t="s">
        <v>4</v>
      </c>
      <c r="H9" s="131" t="s">
        <v>6</v>
      </c>
      <c r="I9" s="132"/>
      <c r="J9" s="132"/>
      <c r="K9" s="199" t="s">
        <v>7</v>
      </c>
      <c r="L9" s="326" t="s">
        <v>138</v>
      </c>
      <c r="M9" s="327"/>
      <c r="N9" s="327"/>
      <c r="O9" s="327"/>
      <c r="P9" s="328"/>
      <c r="Q9" s="131"/>
      <c r="R9" s="308" t="s">
        <v>139</v>
      </c>
      <c r="S9" s="308"/>
      <c r="T9" s="309"/>
      <c r="U9" s="131" t="s">
        <v>11</v>
      </c>
      <c r="V9" s="132"/>
      <c r="W9" s="132"/>
      <c r="X9" s="199"/>
      <c r="Y9" s="200" t="s">
        <v>145</v>
      </c>
      <c r="Z9" s="201"/>
      <c r="AA9" s="25"/>
      <c r="AB9" s="25"/>
    </row>
    <row r="10" spans="2:28" s="9" customFormat="1" ht="15" customHeight="1">
      <c r="B10" s="134"/>
      <c r="C10" s="132"/>
      <c r="D10" s="132"/>
      <c r="E10" s="132"/>
      <c r="F10" s="25"/>
      <c r="G10" s="126"/>
      <c r="H10" s="131" t="s">
        <v>12</v>
      </c>
      <c r="I10" s="132"/>
      <c r="J10" s="132"/>
      <c r="K10" s="208" t="s">
        <v>146</v>
      </c>
      <c r="L10" s="307" t="s">
        <v>140</v>
      </c>
      <c r="M10" s="308"/>
      <c r="N10" s="308"/>
      <c r="O10" s="308"/>
      <c r="P10" s="309"/>
      <c r="Q10" s="70"/>
      <c r="R10" s="329" t="s">
        <v>147</v>
      </c>
      <c r="S10" s="330"/>
      <c r="T10" s="331"/>
      <c r="U10" s="131" t="s">
        <v>33</v>
      </c>
      <c r="V10" s="132"/>
      <c r="W10" s="132"/>
      <c r="X10" s="139"/>
      <c r="Y10" s="200"/>
      <c r="Z10" s="201"/>
      <c r="AA10" s="36"/>
      <c r="AB10" s="25"/>
    </row>
    <row r="11" spans="2:28" s="9" customFormat="1" ht="15" customHeight="1">
      <c r="B11" s="136"/>
      <c r="C11" s="71"/>
      <c r="D11" s="71"/>
      <c r="E11" s="71"/>
      <c r="F11" s="36"/>
      <c r="G11" s="140"/>
      <c r="H11" s="131" t="s">
        <v>15</v>
      </c>
      <c r="I11" s="141"/>
      <c r="J11" s="132"/>
      <c r="K11" s="208"/>
      <c r="L11" s="131"/>
      <c r="M11" s="141"/>
      <c r="N11" s="132"/>
      <c r="O11" s="132"/>
      <c r="P11" s="141"/>
      <c r="Q11" s="142"/>
      <c r="R11" s="142"/>
      <c r="S11" s="141"/>
      <c r="T11" s="143"/>
      <c r="U11" s="142"/>
      <c r="V11" s="141"/>
      <c r="W11" s="132"/>
      <c r="X11" s="206"/>
      <c r="Y11" s="141"/>
      <c r="Z11" s="133"/>
      <c r="AA11" s="36"/>
      <c r="AB11" s="25"/>
    </row>
    <row r="12" spans="2:28" s="9" customFormat="1" ht="15" customHeight="1">
      <c r="B12" s="136"/>
      <c r="C12" s="71"/>
      <c r="D12" s="71"/>
      <c r="E12" s="71"/>
      <c r="F12" s="39"/>
      <c r="G12" s="140"/>
      <c r="H12" s="131" t="s">
        <v>18</v>
      </c>
      <c r="I12" s="141"/>
      <c r="J12" s="132"/>
      <c r="K12" s="144"/>
      <c r="L12" s="144"/>
      <c r="M12" s="145"/>
      <c r="N12" s="71"/>
      <c r="O12" s="145"/>
      <c r="P12" s="145"/>
      <c r="Q12" s="144"/>
      <c r="R12" s="144"/>
      <c r="S12" s="145"/>
      <c r="T12" s="146"/>
      <c r="U12" s="142" t="s">
        <v>148</v>
      </c>
      <c r="V12" s="141"/>
      <c r="W12" s="132"/>
      <c r="X12" s="307"/>
      <c r="Y12" s="308"/>
      <c r="Z12" s="313"/>
      <c r="AA12" s="39"/>
      <c r="AB12" s="40"/>
    </row>
    <row r="13" spans="2:28" s="9" customFormat="1" ht="24" customHeight="1">
      <c r="B13" s="147"/>
      <c r="C13" s="2"/>
      <c r="D13" s="2"/>
      <c r="E13" s="2"/>
      <c r="F13" s="148"/>
      <c r="G13" s="149" t="s">
        <v>145</v>
      </c>
      <c r="H13" s="150" t="s">
        <v>149</v>
      </c>
      <c r="I13" s="151"/>
      <c r="J13" s="151"/>
      <c r="K13" s="202" t="s">
        <v>150</v>
      </c>
      <c r="L13" s="320" t="s">
        <v>151</v>
      </c>
      <c r="M13" s="321"/>
      <c r="N13" s="321"/>
      <c r="O13" s="321"/>
      <c r="P13" s="322"/>
      <c r="Q13" s="152" t="s">
        <v>152</v>
      </c>
      <c r="R13" s="150" t="s">
        <v>142</v>
      </c>
      <c r="S13" s="151"/>
      <c r="T13" s="151"/>
      <c r="U13" s="153" t="s">
        <v>153</v>
      </c>
      <c r="V13" s="203"/>
      <c r="W13" s="203"/>
      <c r="X13" s="323" t="s">
        <v>19</v>
      </c>
      <c r="Y13" s="324"/>
      <c r="Z13" s="325"/>
      <c r="AA13" s="154"/>
      <c r="AB13" s="154"/>
    </row>
    <row r="14" spans="2:28" s="9" customFormat="1" ht="34.5" customHeight="1">
      <c r="B14" s="155"/>
      <c r="C14" s="156" t="s">
        <v>20</v>
      </c>
      <c r="D14" s="314" t="s">
        <v>154</v>
      </c>
      <c r="E14" s="314"/>
      <c r="F14" s="157"/>
      <c r="G14" s="256">
        <v>2708</v>
      </c>
      <c r="H14" s="256" t="str">
        <f t="shared" ref="H14:H20" si="0">IF(OR(J14&gt;0,J14=0),"　","△")</f>
        <v>△</v>
      </c>
      <c r="I14" s="257"/>
      <c r="J14" s="169">
        <f>K14-G14</f>
        <v>-45</v>
      </c>
      <c r="K14" s="258">
        <v>2663</v>
      </c>
      <c r="L14" s="256" t="str">
        <f t="shared" ref="L14:L20" si="1">IF(OR(N14&gt;0,N14=0),"　","△")</f>
        <v>　</v>
      </c>
      <c r="M14" s="259"/>
      <c r="N14" s="315"/>
      <c r="O14" s="315"/>
      <c r="P14" s="316"/>
      <c r="Q14" s="258"/>
      <c r="R14" s="257" t="str">
        <f t="shared" ref="R14:R20" si="2">IF(OR(T14&gt;0,T14=0),"　","△")</f>
        <v>　</v>
      </c>
      <c r="S14" s="259"/>
      <c r="T14" s="167">
        <f>K14+N14</f>
        <v>2663</v>
      </c>
      <c r="U14" s="166" t="str">
        <f t="shared" ref="U14" si="3">IF(OR(W14&gt;0,W14=0),"　","△")</f>
        <v>△</v>
      </c>
      <c r="V14" s="167"/>
      <c r="W14" s="169">
        <f>T14-G14</f>
        <v>-45</v>
      </c>
      <c r="X14" s="317">
        <f t="shared" ref="X14" si="4">T14/G14*100</f>
        <v>98.33825701624815</v>
      </c>
      <c r="Y14" s="318"/>
      <c r="Z14" s="319"/>
      <c r="AA14" s="31"/>
    </row>
    <row r="15" spans="2:28" s="9" customFormat="1" ht="34.5" customHeight="1">
      <c r="B15" s="158"/>
      <c r="C15" s="156" t="s">
        <v>157</v>
      </c>
      <c r="D15" s="332" t="s">
        <v>41</v>
      </c>
      <c r="E15" s="332"/>
      <c r="F15" s="1"/>
      <c r="G15" s="166">
        <v>100</v>
      </c>
      <c r="H15" s="166" t="str">
        <f t="shared" si="0"/>
        <v>　</v>
      </c>
      <c r="I15" s="167"/>
      <c r="J15" s="169">
        <f t="shared" ref="J15:J20" si="5">K15-G15</f>
        <v>0</v>
      </c>
      <c r="K15" s="260">
        <v>100</v>
      </c>
      <c r="L15" s="166" t="str">
        <f t="shared" si="1"/>
        <v>　</v>
      </c>
      <c r="M15" s="167"/>
      <c r="N15" s="333"/>
      <c r="O15" s="333"/>
      <c r="P15" s="334"/>
      <c r="Q15" s="166"/>
      <c r="R15" s="167" t="str">
        <f t="shared" si="2"/>
        <v>　</v>
      </c>
      <c r="S15" s="261"/>
      <c r="T15" s="167">
        <f t="shared" ref="T15:T20" si="6">K15+N15</f>
        <v>100</v>
      </c>
      <c r="U15" s="166" t="str">
        <f t="shared" ref="U15:U20" si="7">IF(OR(W15&gt;0,W15=0),"　","△")</f>
        <v>　</v>
      </c>
      <c r="V15" s="167"/>
      <c r="W15" s="169">
        <f t="shared" ref="W15:W19" si="8">T15-G15</f>
        <v>0</v>
      </c>
      <c r="X15" s="317">
        <f t="shared" ref="X15:X17" si="9">T15/G15*100</f>
        <v>100</v>
      </c>
      <c r="Y15" s="318"/>
      <c r="Z15" s="319"/>
      <c r="AA15" s="31"/>
    </row>
    <row r="16" spans="2:28" s="9" customFormat="1" ht="34.5" customHeight="1">
      <c r="B16" s="158"/>
      <c r="C16" s="156" t="s">
        <v>22</v>
      </c>
      <c r="D16" s="332" t="s">
        <v>43</v>
      </c>
      <c r="E16" s="332"/>
      <c r="F16" s="1"/>
      <c r="G16" s="166">
        <v>2656</v>
      </c>
      <c r="H16" s="166" t="str">
        <f t="shared" si="0"/>
        <v>　</v>
      </c>
      <c r="I16" s="167"/>
      <c r="J16" s="169">
        <f>K16-G16</f>
        <v>46</v>
      </c>
      <c r="K16" s="260">
        <v>2702</v>
      </c>
      <c r="L16" s="166" t="str">
        <f t="shared" si="1"/>
        <v>△</v>
      </c>
      <c r="M16" s="167"/>
      <c r="N16" s="335">
        <v>-117</v>
      </c>
      <c r="O16" s="335"/>
      <c r="P16" s="336"/>
      <c r="Q16" s="166"/>
      <c r="R16" s="167" t="str">
        <f t="shared" si="2"/>
        <v>　</v>
      </c>
      <c r="S16" s="261"/>
      <c r="T16" s="167">
        <f t="shared" si="6"/>
        <v>2585</v>
      </c>
      <c r="U16" s="166" t="str">
        <f t="shared" si="7"/>
        <v>△</v>
      </c>
      <c r="V16" s="167"/>
      <c r="W16" s="169">
        <f t="shared" si="8"/>
        <v>-71</v>
      </c>
      <c r="X16" s="317">
        <f t="shared" si="9"/>
        <v>97.326807228915655</v>
      </c>
      <c r="Y16" s="318"/>
      <c r="Z16" s="319"/>
      <c r="AA16" s="31"/>
    </row>
    <row r="17" spans="2:28" s="9" customFormat="1" ht="34.5" customHeight="1">
      <c r="B17" s="158"/>
      <c r="C17" s="156" t="s">
        <v>23</v>
      </c>
      <c r="D17" s="332" t="s">
        <v>42</v>
      </c>
      <c r="E17" s="332"/>
      <c r="F17" s="1"/>
      <c r="G17" s="166">
        <v>145</v>
      </c>
      <c r="H17" s="166" t="str">
        <f t="shared" si="0"/>
        <v>　</v>
      </c>
      <c r="I17" s="167"/>
      <c r="J17" s="168">
        <f t="shared" si="5"/>
        <v>2</v>
      </c>
      <c r="K17" s="260">
        <v>147</v>
      </c>
      <c r="L17" s="166" t="str">
        <f t="shared" si="1"/>
        <v>　</v>
      </c>
      <c r="M17" s="167"/>
      <c r="N17" s="335"/>
      <c r="O17" s="335"/>
      <c r="P17" s="336"/>
      <c r="Q17" s="260"/>
      <c r="R17" s="167" t="str">
        <f t="shared" si="2"/>
        <v>　</v>
      </c>
      <c r="S17" s="261"/>
      <c r="T17" s="167">
        <f t="shared" si="6"/>
        <v>147</v>
      </c>
      <c r="U17" s="166" t="str">
        <f t="shared" si="7"/>
        <v>　</v>
      </c>
      <c r="V17" s="167"/>
      <c r="W17" s="168">
        <f t="shared" si="8"/>
        <v>2</v>
      </c>
      <c r="X17" s="317">
        <f t="shared" si="9"/>
        <v>101.37931034482759</v>
      </c>
      <c r="Y17" s="318"/>
      <c r="Z17" s="319"/>
      <c r="AA17" s="31"/>
    </row>
    <row r="18" spans="2:28" s="9" customFormat="1" ht="34.5" customHeight="1">
      <c r="B18" s="158"/>
      <c r="C18" s="156" t="s">
        <v>24</v>
      </c>
      <c r="D18" s="332" t="s">
        <v>155</v>
      </c>
      <c r="E18" s="332"/>
      <c r="F18" s="1"/>
      <c r="G18" s="166">
        <v>126</v>
      </c>
      <c r="H18" s="166" t="str">
        <f t="shared" si="0"/>
        <v>△</v>
      </c>
      <c r="I18" s="167"/>
      <c r="J18" s="170">
        <f t="shared" si="5"/>
        <v>-1</v>
      </c>
      <c r="K18" s="260">
        <v>125</v>
      </c>
      <c r="L18" s="166" t="str">
        <f t="shared" si="1"/>
        <v>　</v>
      </c>
      <c r="M18" s="167"/>
      <c r="N18" s="335"/>
      <c r="O18" s="335"/>
      <c r="P18" s="336"/>
      <c r="Q18" s="260"/>
      <c r="R18" s="167" t="str">
        <f t="shared" si="2"/>
        <v>　</v>
      </c>
      <c r="S18" s="261"/>
      <c r="T18" s="167">
        <f t="shared" si="6"/>
        <v>125</v>
      </c>
      <c r="U18" s="166" t="str">
        <f t="shared" si="7"/>
        <v>△</v>
      </c>
      <c r="V18" s="167"/>
      <c r="W18" s="170">
        <f t="shared" si="8"/>
        <v>-1</v>
      </c>
      <c r="X18" s="317">
        <f t="shared" ref="X18:X19" si="10">T18/G18*100</f>
        <v>99.206349206349216</v>
      </c>
      <c r="Y18" s="318"/>
      <c r="Z18" s="319"/>
      <c r="AA18" s="31"/>
    </row>
    <row r="19" spans="2:28" s="9" customFormat="1" ht="34.5" customHeight="1">
      <c r="B19" s="158"/>
      <c r="C19" s="156" t="s">
        <v>25</v>
      </c>
      <c r="D19" s="332" t="s">
        <v>45</v>
      </c>
      <c r="E19" s="332"/>
      <c r="F19" s="1"/>
      <c r="G19" s="256">
        <v>21829</v>
      </c>
      <c r="H19" s="166" t="str">
        <f t="shared" si="0"/>
        <v>△</v>
      </c>
      <c r="I19" s="257"/>
      <c r="J19" s="170">
        <f t="shared" si="5"/>
        <v>-607</v>
      </c>
      <c r="K19" s="262">
        <v>21222</v>
      </c>
      <c r="L19" s="256" t="str">
        <f t="shared" si="1"/>
        <v>　</v>
      </c>
      <c r="M19" s="257"/>
      <c r="N19" s="315">
        <v>12</v>
      </c>
      <c r="O19" s="315"/>
      <c r="P19" s="316"/>
      <c r="Q19" s="258"/>
      <c r="R19" s="257" t="str">
        <f t="shared" si="2"/>
        <v>　</v>
      </c>
      <c r="S19" s="259"/>
      <c r="T19" s="167">
        <f t="shared" si="6"/>
        <v>21234</v>
      </c>
      <c r="U19" s="166" t="str">
        <f t="shared" ref="U19" si="11">IF(OR(W19&gt;0,W19=0),"　","△")</f>
        <v>△</v>
      </c>
      <c r="V19" s="167"/>
      <c r="W19" s="170">
        <f t="shared" si="8"/>
        <v>-595</v>
      </c>
      <c r="X19" s="317">
        <f t="shared" si="10"/>
        <v>97.274268175363048</v>
      </c>
      <c r="Y19" s="318"/>
      <c r="Z19" s="319"/>
      <c r="AA19" s="31"/>
    </row>
    <row r="20" spans="2:28" s="9" customFormat="1" ht="34.5" customHeight="1" thickBot="1">
      <c r="B20" s="159" t="s">
        <v>29</v>
      </c>
      <c r="C20" s="160"/>
      <c r="D20" s="160"/>
      <c r="E20" s="160"/>
      <c r="F20" s="161"/>
      <c r="G20" s="184">
        <v>27564</v>
      </c>
      <c r="H20" s="174" t="str">
        <f t="shared" si="0"/>
        <v>△</v>
      </c>
      <c r="I20" s="175"/>
      <c r="J20" s="178">
        <f t="shared" si="5"/>
        <v>-605</v>
      </c>
      <c r="K20" s="184">
        <v>26959</v>
      </c>
      <c r="L20" s="174" t="str">
        <f t="shared" si="1"/>
        <v>△</v>
      </c>
      <c r="M20" s="175"/>
      <c r="N20" s="337">
        <f>SUM(N14:P19)</f>
        <v>-105</v>
      </c>
      <c r="O20" s="337"/>
      <c r="P20" s="338"/>
      <c r="Q20" s="174"/>
      <c r="R20" s="175" t="str">
        <f t="shared" si="2"/>
        <v>　</v>
      </c>
      <c r="S20" s="175"/>
      <c r="T20" s="175">
        <f t="shared" si="6"/>
        <v>26854</v>
      </c>
      <c r="U20" s="174" t="str">
        <f t="shared" si="7"/>
        <v>△</v>
      </c>
      <c r="V20" s="175"/>
      <c r="W20" s="185">
        <f>T20-G20</f>
        <v>-710</v>
      </c>
      <c r="X20" s="339">
        <f t="shared" ref="X20" si="12">T20/G20*100</f>
        <v>97.424176462051946</v>
      </c>
      <c r="Y20" s="340"/>
      <c r="Z20" s="341"/>
      <c r="AA20" s="31"/>
    </row>
    <row r="21" spans="2:28" ht="18" customHeight="1">
      <c r="B21" s="9"/>
      <c r="C21" s="9" t="s">
        <v>158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2:28" ht="18" customHeight="1">
      <c r="B22" s="9"/>
      <c r="C22" s="40"/>
      <c r="D22" s="197"/>
      <c r="E22" s="197"/>
      <c r="F22" s="197"/>
      <c r="G22" s="31"/>
      <c r="H22" s="31"/>
      <c r="I22" s="31"/>
      <c r="J22" s="61"/>
      <c r="K22" s="31"/>
      <c r="L22" s="31"/>
      <c r="M22" s="31"/>
      <c r="N22" s="63"/>
      <c r="O22" s="31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</sheetData>
  <mergeCells count="33">
    <mergeCell ref="D17:E17"/>
    <mergeCell ref="N17:P17"/>
    <mergeCell ref="X17:Z17"/>
    <mergeCell ref="N20:P20"/>
    <mergeCell ref="X20:Z20"/>
    <mergeCell ref="D18:E18"/>
    <mergeCell ref="N18:P18"/>
    <mergeCell ref="X18:Z18"/>
    <mergeCell ref="D19:E19"/>
    <mergeCell ref="N19:P19"/>
    <mergeCell ref="X19:Z19"/>
    <mergeCell ref="D15:E15"/>
    <mergeCell ref="N15:P15"/>
    <mergeCell ref="X15:Z15"/>
    <mergeCell ref="D16:E16"/>
    <mergeCell ref="N16:P16"/>
    <mergeCell ref="X16:Z16"/>
    <mergeCell ref="C9:E9"/>
    <mergeCell ref="L9:P9"/>
    <mergeCell ref="R9:T9"/>
    <mergeCell ref="L10:P10"/>
    <mergeCell ref="R10:T10"/>
    <mergeCell ref="X12:Z12"/>
    <mergeCell ref="D14:E14"/>
    <mergeCell ref="N14:P14"/>
    <mergeCell ref="X14:Z14"/>
    <mergeCell ref="L13:P13"/>
    <mergeCell ref="X13:Z13"/>
    <mergeCell ref="L8:P8"/>
    <mergeCell ref="L7:P7"/>
    <mergeCell ref="H5:W5"/>
    <mergeCell ref="R7:T7"/>
    <mergeCell ref="R8:T8"/>
  </mergeCells>
  <phoneticPr fontId="3"/>
  <printOptions horizontalCentered="1" gridLinesSet="0"/>
  <pageMargins left="0.78740157480314965" right="0.78740157480314965" top="0.59055118110236227" bottom="0.98425196850393704" header="0.51181102362204722" footer="0.51181102362204722"/>
  <pageSetup paperSize="9" scale="76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1-ⅰ-（1）</vt:lpstr>
      <vt:lpstr>1-ⅰ-（2）</vt:lpstr>
      <vt:lpstr>1-ⅱ</vt:lpstr>
      <vt:lpstr>'1-ⅰ-（1）'!Print_Area</vt:lpstr>
      <vt:lpstr>'1-ⅰ-（2）'!Print_Area</vt:lpstr>
      <vt:lpstr>'1-ⅱ'!Print_Area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税制改正による事項別増減収見込額</dc:title>
  <dc:creator>自治省</dc:creator>
  <cp:lastModifiedBy>総務省</cp:lastModifiedBy>
  <cp:lastPrinted>2015-02-13T05:48:46Z</cp:lastPrinted>
  <dcterms:created xsi:type="dcterms:W3CDTF">1999-11-14T20:22:22Z</dcterms:created>
  <dcterms:modified xsi:type="dcterms:W3CDTF">2015-05-28T10:05:03Z</dcterms:modified>
</cp:coreProperties>
</file>