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165" windowWidth="10545" windowHeight="9375" activeTab="0"/>
  </bookViews>
  <sheets>
    <sheet name="S29～S2（その１）" sheetId="1" r:id="rId1"/>
    <sheet name="H6～S30（その２）" sheetId="2" r:id="rId2"/>
    <sheet name="R3～H7（その３）" sheetId="3" r:id="rId3"/>
  </sheets>
  <definedNames>
    <definedName name="_xlnm.Print_Area" localSheetId="1">'H6～S30（その２）'!$A$1:$BB$36</definedName>
    <definedName name="_xlnm.Print_Area" localSheetId="2">'R3～H7（その３）'!$A$1:$BB$39</definedName>
    <definedName name="_xlnm.Print_Area" localSheetId="0">'S29～S2（その１）'!$A$1:$BB$52</definedName>
  </definedNames>
  <calcPr fullCalcOnLoad="1"/>
</workbook>
</file>

<file path=xl/sharedStrings.xml><?xml version="1.0" encoding="utf-8"?>
<sst xmlns="http://schemas.openxmlformats.org/spreadsheetml/2006/main" count="618" uniqueCount="71">
  <si>
    <t>平成７年度</t>
  </si>
  <si>
    <t>金    額</t>
  </si>
  <si>
    <t>比 率 %</t>
  </si>
  <si>
    <t>都道府県</t>
  </si>
  <si>
    <t>－</t>
  </si>
  <si>
    <t>市町村</t>
  </si>
  <si>
    <t>純計</t>
  </si>
  <si>
    <t>平成12年度</t>
  </si>
  <si>
    <t xml:space="preserve"> </t>
  </si>
  <si>
    <t>地方税</t>
  </si>
  <si>
    <t>地方譲与税</t>
  </si>
  <si>
    <t>地方交付税</t>
  </si>
  <si>
    <t>国庫支出金</t>
  </si>
  <si>
    <t>その他</t>
  </si>
  <si>
    <t>地方債</t>
  </si>
  <si>
    <t>小　　計　　</t>
  </si>
  <si>
    <t>繰越金</t>
  </si>
  <si>
    <t>都道府県計</t>
  </si>
  <si>
    <t>国県支出金</t>
  </si>
  <si>
    <t>市町村計</t>
  </si>
  <si>
    <t>国庫支出金等</t>
  </si>
  <si>
    <t>合計</t>
  </si>
  <si>
    <t>　　地方歳入中に占める地方税収入の割合の推移 (その３)</t>
  </si>
  <si>
    <t>区　　　　　分</t>
  </si>
  <si>
    <t>（単位　百万円）</t>
  </si>
  <si>
    <t>　　地方歳入中に占める地方税収入の割合の推移 (その２)</t>
  </si>
  <si>
    <t>昭和60年度</t>
  </si>
  <si>
    <t>昭和55年度</t>
  </si>
  <si>
    <t>昭和50年度</t>
  </si>
  <si>
    <t>昭和45年度</t>
  </si>
  <si>
    <t>昭和40年度</t>
  </si>
  <si>
    <t>昭和35年度</t>
  </si>
  <si>
    <t>昭和30年度</t>
  </si>
  <si>
    <t>９　地方歳入中に占める地方税収入の割合の推移 (その１)</t>
  </si>
  <si>
    <t>昭和２年度</t>
  </si>
  <si>
    <t>昭和５年度</t>
  </si>
  <si>
    <t>昭和10年度</t>
  </si>
  <si>
    <t>昭和15年度</t>
  </si>
  <si>
    <t>昭和25年度</t>
  </si>
  <si>
    <t>昭和26年度</t>
  </si>
  <si>
    <t>昭和28年度</t>
  </si>
  <si>
    <t>昭和29年度</t>
  </si>
  <si>
    <t>地方財政平衡交付金)</t>
  </si>
  <si>
    <t>地方交付税(地方分与税</t>
  </si>
  <si>
    <t>、</t>
  </si>
  <si>
    <t>合計</t>
  </si>
  <si>
    <t>（注） 1　各年度とも普通会計分であり、決算額である。</t>
  </si>
  <si>
    <t>　　　 2　昭和2年度から昭和15年度までの歳入については、資料の関係上、一般会計分と特別会計分との合計額から、特別会計分の歳出額を「その他」欄から控除して</t>
  </si>
  <si>
    <t>　　　　掲げた。また、平成5年度及び平成6年度の歳入については、特定資金公共事業債償還時補助金を含めていない。</t>
  </si>
  <si>
    <t>　　　 4　昭和25年度以降の地方税については、東京都が特別区内において都税として徴収した市町村税相当分はそのまま都道府県の収入とし、特別区が徴収した道府県</t>
  </si>
  <si>
    <t>　　　　税相当分はそのまま市町村の収入とした。</t>
  </si>
  <si>
    <t>　　 5　「その他」とは分担金及び負担金、使用料及び手数料、財産収入、寄附金、繰入金、諸収入等の合計額である。</t>
  </si>
  <si>
    <t>　　　から地方団体に交付された額を掲げた。なお、昭和50年度は臨時地方特例交付金及び臨時沖縄特別交付金、昭和55年度は臨時地方特例交付金を含む。</t>
  </si>
  <si>
    <t>　　 6　平成19年度から平成20年度の地方特例交付金には、特別交付金を含む。</t>
  </si>
  <si>
    <t>　   7　地方交付税の欄は、昭和15年度は地方分与税制度、昭和25年度から昭和28年度までは地方財政平衡交付金制度、昭和29年度以降は地方交付税制度により国</t>
  </si>
  <si>
    <t>　　 8  国有提供施設等所在市町村助成交付金は「国庫支出金」及び「国県支出金」に含めた。</t>
  </si>
  <si>
    <t>　　 9　構成比率は、各年度ごとの歳入総額を100とした場合、地方債及び繰越金を控除した小計を100とした場合の二つの方法で算出した。</t>
  </si>
  <si>
    <t>　　10  合計の数値は、昭和29年度以前は、単純合計である。</t>
  </si>
  <si>
    <t>　　11　構成比率は、各項目毎に四捨五入しており、合計と一致しないことがある。</t>
  </si>
  <si>
    <t>平成27年度</t>
  </si>
  <si>
    <t>平成17年度</t>
  </si>
  <si>
    <t>平成22年度</t>
  </si>
  <si>
    <t>令和元年度</t>
  </si>
  <si>
    <t>地方特例交付金等</t>
  </si>
  <si>
    <r>
      <t>令和２</t>
    </r>
    <r>
      <rPr>
        <sz val="11"/>
        <rFont val="明朝"/>
        <family val="1"/>
      </rPr>
      <t>年度</t>
    </r>
  </si>
  <si>
    <t>　　　 3  地方税については、都道府県が徴収した道府県民税所得割・利子割・配当割・株式等譲渡所得割、法人事業税、地方消費税、ゴルフ場（娯楽施設）利用税、特</t>
  </si>
  <si>
    <t>　　　　別地方消費税、自動車取得税、自動車税環境性能割及び軽油引取税はそのまま都道府県の収入とし、利子割交付金、配当割交付金、株式等譲渡所得割交付金、分</t>
  </si>
  <si>
    <t>　　　　離課税所得割交付金、道府県民税所得割臨時交付金、法人事業税交付金、地方消費税交付金、ゴルフ場（娯楽施設）利用税交付金、特別地方消費税交付金、自動</t>
  </si>
  <si>
    <t>　　 　 車取得税交付金、環境性能割交付金及び軽油引取税交付金は控除していない。</t>
  </si>
  <si>
    <t>平成２年度</t>
  </si>
  <si>
    <r>
      <t>令和３</t>
    </r>
    <r>
      <rPr>
        <sz val="11"/>
        <rFont val="明朝"/>
        <family val="1"/>
      </rPr>
      <t>年度</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</si>
</sst>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quot;▲ &quot;#,##0"/>
    <numFmt numFmtId="179" formatCode="&quot;( &quot;#,###"/>
    <numFmt numFmtId="180" formatCode="#,##0.0;\-#,##0;\-"/>
    <numFmt numFmtId="181" formatCode="#,##0;\-#,##0;\-"/>
    <numFmt numFmtId="182" formatCode="0_ "/>
    <numFmt numFmtId="183" formatCode="#,##0.0"/>
    <numFmt numFmtId="184" formatCode="#,##0;\-#,##0;0"/>
    <numFmt numFmtId="185" formatCode="#,##0;[Red]\-#,##0;\-"/>
    <numFmt numFmtId="186" formatCode="#,##0.0;[Red]\-#,##0;\-"/>
    <numFmt numFmtId="187" formatCode="#,##0;[Red]\-#,##0;0"/>
    <numFmt numFmtId="188" formatCode="#,##0.0;&quot;▲ &quot;#,##0.0"/>
    <numFmt numFmtId="189" formatCode="&quot;( &quot;#,###.0"/>
    <numFmt numFmtId="190" formatCode="#,##0.0_ "/>
    <numFmt numFmtId="191" formatCode="#,##0.0_ ;[Red]\-#,##0.0\ "/>
    <numFmt numFmtId="192" formatCode="0.0_ "/>
    <numFmt numFmtId="193" formatCode="&quot;(&quot;#,##0.0&quot;)&quot;"/>
    <numFmt numFmtId="194" formatCode="&quot;(&quot;#,##0&quot;)&quot;"/>
    <numFmt numFmtId="195" formatCode="0.0_);[Red]\(0.0\)"/>
    <numFmt numFmtId="196" formatCode="#,##0;&quot;△ &quot;#,##0"/>
    <numFmt numFmtId="197" formatCode="0.0"/>
    <numFmt numFmtId="198" formatCode="#,###;[Red]&quot;△&quot;#,###"/>
    <numFmt numFmtId="199" formatCode="&quot;¥&quot;#,##0;[Red]\-&quot;¥&quot;#,##0"/>
    <numFmt numFmtId="200" formatCode="#,##0_ "/>
    <numFmt numFmtId="201" formatCode="0.0%"/>
  </numFmts>
  <fonts count="72">
    <font>
      <sz val="11"/>
      <name val="明朝"/>
      <family val="1"/>
    </font>
    <font>
      <b/>
      <sz val="11"/>
      <name val="明朝"/>
      <family val="1"/>
    </font>
    <font>
      <i/>
      <sz val="11"/>
      <name val="明朝"/>
      <family val="1"/>
    </font>
    <font>
      <b/>
      <i/>
      <sz val="11"/>
      <name val="明朝"/>
      <family val="1"/>
    </font>
    <font>
      <sz val="14"/>
      <name val="ＭＳ ゴシック"/>
      <family val="3"/>
    </font>
    <font>
      <b/>
      <sz val="12"/>
      <name val="明朝"/>
      <family val="1"/>
    </font>
    <font>
      <sz val="6"/>
      <name val="ＭＳ Ｐ明朝"/>
      <family val="1"/>
    </font>
    <font>
      <sz val="10"/>
      <name val="明朝"/>
      <family val="1"/>
    </font>
    <font>
      <sz val="16"/>
      <name val="ＭＳ 明朝"/>
      <family val="1"/>
    </font>
    <font>
      <sz val="6"/>
      <name val="明朝"/>
      <family val="1"/>
    </font>
    <font>
      <sz val="9"/>
      <name val="明朝"/>
      <family val="1"/>
    </font>
    <font>
      <sz val="6"/>
      <name val="ＭＳ Ｐゴシック"/>
      <family val="3"/>
    </font>
    <font>
      <sz val="9"/>
      <name val="ＭＳ 明朝"/>
      <family val="1"/>
    </font>
    <font>
      <sz val="11"/>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2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22"/>
      <name val="ＭＳ Ｐゴシック"/>
      <family val="3"/>
    </font>
    <font>
      <b/>
      <sz val="13"/>
      <color indexed="22"/>
      <name val="ＭＳ Ｐゴシック"/>
      <family val="3"/>
    </font>
    <font>
      <b/>
      <sz val="11"/>
      <color indexed="2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14"/>
      <name val="明朝"/>
      <family val="1"/>
    </font>
    <font>
      <sz val="11"/>
      <color indexed="17"/>
      <name val="ＭＳ Ｐゴシック"/>
      <family val="3"/>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8"/>
      <color theme="3"/>
      <name val="ＭＳ Ｐゴシック"/>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u val="single"/>
      <sz val="11"/>
      <color theme="10"/>
      <name val="明朝"/>
      <family val="1"/>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2"/>
      <color theme="1"/>
      <name val="ＭＳ 明朝"/>
      <family val="1"/>
    </font>
    <font>
      <u val="single"/>
      <sz val="11"/>
      <color theme="11"/>
      <name val="明朝"/>
      <family val="1"/>
    </font>
    <font>
      <sz val="11"/>
      <color rgb="FF006100"/>
      <name val="Calibri"/>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5"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5"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36" fillId="28" borderId="2" applyNumberFormat="0" applyFont="0" applyAlignment="0" applyProtection="0"/>
    <xf numFmtId="0" fontId="36" fillId="28" borderId="2" applyNumberFormat="0" applyFont="0" applyAlignment="0" applyProtection="0"/>
    <xf numFmtId="0" fontId="46"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1" fillId="30" borderId="4" applyNumberFormat="0" applyAlignment="0" applyProtection="0"/>
    <xf numFmtId="0" fontId="51" fillId="30"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15"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13"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54"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3" fillId="30" borderId="9" applyNumberForma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0" fontId="66" fillId="31" borderId="4" applyNumberFormat="0" applyAlignment="0" applyProtection="0"/>
    <xf numFmtId="0" fontId="67" fillId="31" borderId="4" applyNumberFormat="0" applyAlignment="0" applyProtection="0"/>
    <xf numFmtId="0" fontId="67" fillId="31" borderId="4" applyNumberFormat="0" applyAlignment="0" applyProtection="0"/>
    <xf numFmtId="0" fontId="13" fillId="0" borderId="0">
      <alignment vertical="center"/>
      <protection/>
    </xf>
    <xf numFmtId="0" fontId="15" fillId="0" borderId="0">
      <alignment/>
      <protection/>
    </xf>
    <xf numFmtId="0" fontId="13" fillId="0" borderId="0">
      <alignment vertical="center"/>
      <protection/>
    </xf>
    <xf numFmtId="0" fontId="15" fillId="0" borderId="0">
      <alignment/>
      <protection/>
    </xf>
    <xf numFmtId="0" fontId="36" fillId="0" borderId="0">
      <alignment vertical="center"/>
      <protection/>
    </xf>
    <xf numFmtId="0" fontId="0" fillId="0" borderId="0">
      <alignment/>
      <protection/>
    </xf>
    <xf numFmtId="0" fontId="15" fillId="0" borderId="0">
      <alignment/>
      <protection/>
    </xf>
    <xf numFmtId="0" fontId="15" fillId="0" borderId="0">
      <alignment horizontal="center"/>
      <protection/>
    </xf>
    <xf numFmtId="0" fontId="35" fillId="0" borderId="0">
      <alignment vertical="center"/>
      <protection/>
    </xf>
    <xf numFmtId="0" fontId="13" fillId="0" borderId="0">
      <alignment/>
      <protection/>
    </xf>
    <xf numFmtId="0" fontId="15" fillId="0" borderId="0">
      <alignment horizontal="center"/>
      <protection/>
    </xf>
    <xf numFmtId="0" fontId="68"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cellStyleXfs>
  <cellXfs count="88">
    <xf numFmtId="0" fontId="0" fillId="0" borderId="0" xfId="0" applyAlignment="1">
      <alignment/>
    </xf>
    <xf numFmtId="38" fontId="4" fillId="0" borderId="0" xfId="114" applyFont="1" applyAlignment="1">
      <alignment/>
    </xf>
    <xf numFmtId="38" fontId="5" fillId="0" borderId="0" xfId="114" applyFont="1" applyAlignment="1" quotePrefix="1">
      <alignment horizontal="center"/>
    </xf>
    <xf numFmtId="38" fontId="0" fillId="0" borderId="10" xfId="114" applyFont="1" applyBorder="1" applyAlignment="1">
      <alignment/>
    </xf>
    <xf numFmtId="38" fontId="7" fillId="0" borderId="0" xfId="114" applyFont="1" applyAlignment="1">
      <alignment/>
    </xf>
    <xf numFmtId="38" fontId="0" fillId="0" borderId="11" xfId="114" applyFont="1" applyBorder="1" applyAlignment="1">
      <alignment horizontal="centerContinuous" vertical="center"/>
    </xf>
    <xf numFmtId="38" fontId="0" fillId="0" borderId="12" xfId="114" applyFont="1" applyBorder="1" applyAlignment="1">
      <alignment/>
    </xf>
    <xf numFmtId="38" fontId="0" fillId="0" borderId="0" xfId="114" applyFont="1" applyAlignment="1">
      <alignment/>
    </xf>
    <xf numFmtId="176" fontId="0" fillId="0" borderId="0" xfId="114" applyNumberFormat="1" applyFont="1" applyBorder="1" applyAlignment="1" quotePrefix="1">
      <alignment horizontal="right"/>
    </xf>
    <xf numFmtId="38" fontId="0" fillId="0" borderId="10" xfId="114" applyFont="1" applyBorder="1" applyAlignment="1">
      <alignment horizontal="distributed"/>
    </xf>
    <xf numFmtId="176" fontId="0" fillId="0" borderId="13" xfId="114" applyNumberFormat="1" applyFont="1" applyBorder="1" applyAlignment="1" quotePrefix="1">
      <alignment horizontal="right"/>
    </xf>
    <xf numFmtId="38" fontId="8" fillId="0" borderId="0" xfId="114" applyFont="1" applyAlignment="1">
      <alignment/>
    </xf>
    <xf numFmtId="38" fontId="0" fillId="0" borderId="0" xfId="114" applyFont="1" applyBorder="1" applyAlignment="1">
      <alignment horizontal="distributed"/>
    </xf>
    <xf numFmtId="38" fontId="7" fillId="0" borderId="0" xfId="114" applyFont="1" applyAlignment="1">
      <alignment horizontal="right" vertical="top"/>
    </xf>
    <xf numFmtId="176" fontId="0" fillId="0" borderId="0" xfId="114" applyNumberFormat="1" applyFont="1" applyFill="1" applyBorder="1" applyAlignment="1" quotePrefix="1">
      <alignment horizontal="right"/>
    </xf>
    <xf numFmtId="38" fontId="0" fillId="0" borderId="10" xfId="114" applyFont="1" applyFill="1" applyBorder="1" applyAlignment="1">
      <alignment/>
    </xf>
    <xf numFmtId="38" fontId="0" fillId="0" borderId="12" xfId="114" applyFont="1" applyFill="1" applyBorder="1" applyAlignment="1">
      <alignment/>
    </xf>
    <xf numFmtId="38" fontId="10" fillId="0" borderId="0" xfId="114" applyFont="1" applyBorder="1" applyAlignment="1">
      <alignment horizontal="distributed"/>
    </xf>
    <xf numFmtId="38" fontId="10" fillId="0" borderId="0" xfId="114" applyFont="1" applyBorder="1" applyAlignment="1">
      <alignment horizontal="distributed" vertical="top"/>
    </xf>
    <xf numFmtId="38" fontId="12" fillId="0" borderId="0" xfId="114" applyFont="1" applyFill="1" applyBorder="1" applyAlignment="1">
      <alignment vertical="center"/>
    </xf>
    <xf numFmtId="38" fontId="12" fillId="0" borderId="0" xfId="114" applyFont="1" applyAlignment="1">
      <alignment horizontal="center"/>
    </xf>
    <xf numFmtId="38" fontId="12" fillId="0" borderId="0" xfId="114" applyFont="1" applyAlignment="1">
      <alignment/>
    </xf>
    <xf numFmtId="38" fontId="0" fillId="0" borderId="13" xfId="114" applyFont="1" applyFill="1" applyBorder="1" applyAlignment="1">
      <alignment/>
    </xf>
    <xf numFmtId="38" fontId="0" fillId="0" borderId="0" xfId="114" applyFont="1" applyFill="1" applyBorder="1" applyAlignment="1">
      <alignment/>
    </xf>
    <xf numFmtId="176" fontId="0" fillId="0" borderId="13" xfId="114" applyNumberFormat="1" applyFont="1" applyFill="1" applyBorder="1" applyAlignment="1" quotePrefix="1">
      <alignment horizontal="right"/>
    </xf>
    <xf numFmtId="176" fontId="0" fillId="0" borderId="10" xfId="114" applyNumberFormat="1" applyFont="1" applyFill="1" applyBorder="1" applyAlignment="1" quotePrefix="1">
      <alignment horizontal="right"/>
    </xf>
    <xf numFmtId="38" fontId="0" fillId="0" borderId="0" xfId="114" applyFont="1" applyBorder="1" applyAlignment="1">
      <alignment/>
    </xf>
    <xf numFmtId="176" fontId="0" fillId="33" borderId="0" xfId="114" applyNumberFormat="1" applyFont="1" applyFill="1" applyBorder="1" applyAlignment="1" quotePrefix="1">
      <alignment horizontal="right"/>
    </xf>
    <xf numFmtId="38" fontId="0" fillId="33" borderId="0" xfId="114" applyFont="1" applyFill="1" applyBorder="1" applyAlignment="1">
      <alignment horizontal="distributed"/>
    </xf>
    <xf numFmtId="38" fontId="0" fillId="33" borderId="10" xfId="114" applyFont="1" applyFill="1" applyBorder="1" applyAlignment="1">
      <alignment/>
    </xf>
    <xf numFmtId="38" fontId="0" fillId="0" borderId="14" xfId="114" applyFont="1" applyBorder="1" applyAlignment="1">
      <alignment/>
    </xf>
    <xf numFmtId="38" fontId="0" fillId="33" borderId="0" xfId="114" applyFont="1" applyFill="1" applyBorder="1" applyAlignment="1">
      <alignment/>
    </xf>
    <xf numFmtId="38" fontId="0" fillId="0" borderId="15" xfId="114" applyFont="1" applyBorder="1" applyAlignment="1">
      <alignment horizontal="centerContinuous" vertical="center"/>
    </xf>
    <xf numFmtId="38" fontId="0" fillId="0" borderId="16" xfId="114" applyFont="1" applyBorder="1" applyAlignment="1">
      <alignment/>
    </xf>
    <xf numFmtId="38" fontId="0" fillId="33" borderId="13" xfId="114" applyFont="1" applyFill="1" applyBorder="1" applyAlignment="1">
      <alignment/>
    </xf>
    <xf numFmtId="176" fontId="0" fillId="33" borderId="13" xfId="114" applyNumberFormat="1" applyFont="1" applyFill="1" applyBorder="1" applyAlignment="1">
      <alignment/>
    </xf>
    <xf numFmtId="176" fontId="0" fillId="33" borderId="10" xfId="114" applyNumberFormat="1" applyFont="1" applyFill="1" applyBorder="1" applyAlignment="1">
      <alignment/>
    </xf>
    <xf numFmtId="176" fontId="0" fillId="33" borderId="0" xfId="114" applyNumberFormat="1" applyFont="1" applyFill="1" applyBorder="1" applyAlignment="1">
      <alignment/>
    </xf>
    <xf numFmtId="38" fontId="0" fillId="33" borderId="17" xfId="114" applyFont="1" applyFill="1" applyBorder="1" applyAlignment="1">
      <alignment/>
    </xf>
    <xf numFmtId="38" fontId="0" fillId="33" borderId="18" xfId="114" applyFont="1" applyFill="1" applyBorder="1" applyAlignment="1">
      <alignment/>
    </xf>
    <xf numFmtId="38" fontId="0" fillId="33" borderId="19" xfId="114" applyFont="1" applyFill="1" applyBorder="1" applyAlignment="1">
      <alignment/>
    </xf>
    <xf numFmtId="38" fontId="0" fillId="0" borderId="19" xfId="114" applyFont="1" applyBorder="1" applyAlignment="1">
      <alignment/>
    </xf>
    <xf numFmtId="38" fontId="0" fillId="0" borderId="20" xfId="114" applyFont="1" applyBorder="1" applyAlignment="1">
      <alignment horizontal="centerContinuous" vertical="center"/>
    </xf>
    <xf numFmtId="38" fontId="0" fillId="0" borderId="14" xfId="114" applyFont="1" applyFill="1" applyBorder="1" applyAlignment="1">
      <alignment/>
    </xf>
    <xf numFmtId="38" fontId="0" fillId="0" borderId="16" xfId="114" applyFont="1" applyFill="1" applyBorder="1" applyAlignment="1">
      <alignment/>
    </xf>
    <xf numFmtId="38" fontId="0" fillId="0" borderId="13" xfId="114" applyFont="1" applyBorder="1" applyAlignment="1">
      <alignment/>
    </xf>
    <xf numFmtId="176" fontId="0" fillId="0" borderId="13" xfId="114" applyNumberFormat="1" applyFont="1" applyFill="1" applyBorder="1" applyAlignment="1">
      <alignment/>
    </xf>
    <xf numFmtId="176" fontId="0" fillId="0" borderId="10" xfId="114" applyNumberFormat="1" applyFont="1" applyFill="1" applyBorder="1" applyAlignment="1">
      <alignment/>
    </xf>
    <xf numFmtId="176" fontId="0" fillId="0" borderId="0" xfId="114" applyNumberFormat="1" applyFont="1" applyFill="1" applyBorder="1" applyAlignment="1">
      <alignment/>
    </xf>
    <xf numFmtId="38" fontId="0" fillId="0" borderId="0" xfId="114" applyFont="1" applyBorder="1" applyAlignment="1">
      <alignment horizontal="center"/>
    </xf>
    <xf numFmtId="38" fontId="0" fillId="0" borderId="10" xfId="114" applyFont="1" applyBorder="1" applyAlignment="1">
      <alignment horizontal="center"/>
    </xf>
    <xf numFmtId="0" fontId="0" fillId="0" borderId="0" xfId="0" applyFont="1" applyAlignment="1">
      <alignment horizontal="distributed"/>
    </xf>
    <xf numFmtId="0" fontId="0" fillId="0" borderId="10" xfId="0" applyFont="1" applyBorder="1" applyAlignment="1">
      <alignment horizontal="distributed"/>
    </xf>
    <xf numFmtId="38" fontId="0" fillId="0" borderId="17" xfId="114" applyFont="1" applyBorder="1" applyAlignment="1">
      <alignment/>
    </xf>
    <xf numFmtId="38" fontId="0" fillId="0" borderId="18" xfId="114" applyFont="1" applyBorder="1" applyAlignment="1">
      <alignment horizontal="center"/>
    </xf>
    <xf numFmtId="38" fontId="0" fillId="0" borderId="19" xfId="114" applyFont="1" applyBorder="1" applyAlignment="1">
      <alignment horizontal="center"/>
    </xf>
    <xf numFmtId="38" fontId="0" fillId="0" borderId="18" xfId="114" applyFont="1" applyFill="1" applyBorder="1" applyAlignment="1">
      <alignment/>
    </xf>
    <xf numFmtId="38" fontId="0" fillId="0" borderId="17" xfId="114" applyFont="1" applyFill="1" applyBorder="1" applyAlignment="1">
      <alignment/>
    </xf>
    <xf numFmtId="38" fontId="0" fillId="0" borderId="19" xfId="114" applyFont="1" applyFill="1" applyBorder="1" applyAlignment="1">
      <alignment/>
    </xf>
    <xf numFmtId="176" fontId="0" fillId="0" borderId="13" xfId="114" applyNumberFormat="1" applyFont="1" applyBorder="1" applyAlignment="1">
      <alignment/>
    </xf>
    <xf numFmtId="176" fontId="0" fillId="0" borderId="10" xfId="114" applyNumberFormat="1" applyFont="1" applyBorder="1" applyAlignment="1">
      <alignment/>
    </xf>
    <xf numFmtId="176" fontId="0" fillId="0" borderId="0" xfId="114" applyNumberFormat="1" applyFont="1" applyBorder="1" applyAlignment="1">
      <alignment/>
    </xf>
    <xf numFmtId="38" fontId="0" fillId="0" borderId="0" xfId="119" applyFont="1" applyFill="1" applyBorder="1" applyAlignment="1">
      <alignment/>
    </xf>
    <xf numFmtId="38" fontId="0" fillId="0" borderId="0" xfId="119" applyFont="1" applyFill="1" applyBorder="1" applyAlignment="1">
      <alignment shrinkToFit="1"/>
    </xf>
    <xf numFmtId="38" fontId="0" fillId="0" borderId="18" xfId="114" applyFont="1" applyBorder="1" applyAlignment="1">
      <alignment/>
    </xf>
    <xf numFmtId="38" fontId="0" fillId="0" borderId="0" xfId="114" applyFont="1" applyAlignment="1">
      <alignment horizontal="center"/>
    </xf>
    <xf numFmtId="38" fontId="0" fillId="0" borderId="0" xfId="114" applyFont="1" applyBorder="1" applyAlignment="1">
      <alignment horizontal="distributed"/>
    </xf>
    <xf numFmtId="38" fontId="0" fillId="33" borderId="0" xfId="114" applyFont="1" applyFill="1" applyBorder="1" applyAlignment="1">
      <alignment horizontal="distributed"/>
    </xf>
    <xf numFmtId="38" fontId="0" fillId="0" borderId="0" xfId="114" applyFont="1" applyBorder="1" applyAlignment="1">
      <alignment/>
    </xf>
    <xf numFmtId="0" fontId="0" fillId="0" borderId="15" xfId="0" applyFont="1" applyBorder="1" applyAlignment="1">
      <alignment vertical="center"/>
    </xf>
    <xf numFmtId="176" fontId="0" fillId="0" borderId="13" xfId="114" applyNumberFormat="1" applyFont="1" applyFill="1" applyBorder="1" applyAlignment="1">
      <alignment vertical="center"/>
    </xf>
    <xf numFmtId="38" fontId="0" fillId="0" borderId="13" xfId="114" applyFont="1" applyFill="1" applyBorder="1" applyAlignment="1">
      <alignment vertical="center"/>
    </xf>
    <xf numFmtId="38" fontId="7" fillId="0" borderId="0" xfId="114" applyFont="1" applyAlignment="1">
      <alignment horizontal="center" vertical="center"/>
    </xf>
    <xf numFmtId="38" fontId="7" fillId="0" borderId="18" xfId="114" applyFont="1" applyBorder="1" applyAlignment="1">
      <alignment horizontal="center" vertical="center"/>
    </xf>
    <xf numFmtId="176" fontId="0" fillId="0" borderId="13" xfId="114" applyNumberFormat="1" applyFont="1" applyFill="1" applyBorder="1" applyAlignment="1">
      <alignment horizontal="right" vertical="center"/>
    </xf>
    <xf numFmtId="38" fontId="0" fillId="0" borderId="13" xfId="114" applyFont="1" applyFill="1" applyBorder="1" applyAlignment="1">
      <alignment horizontal="right" vertical="center"/>
    </xf>
    <xf numFmtId="38" fontId="0" fillId="0" borderId="11" xfId="114"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38" fontId="0" fillId="0" borderId="16" xfId="114" applyFont="1" applyBorder="1" applyAlignment="1">
      <alignment horizontal="center" vertical="center"/>
    </xf>
    <xf numFmtId="38" fontId="0" fillId="0" borderId="14" xfId="114" applyFont="1" applyBorder="1" applyAlignment="1">
      <alignment horizontal="center" vertical="center"/>
    </xf>
    <xf numFmtId="38" fontId="0" fillId="0" borderId="12" xfId="114" applyFont="1" applyBorder="1" applyAlignment="1">
      <alignment horizontal="center" vertical="center"/>
    </xf>
    <xf numFmtId="38" fontId="0" fillId="0" borderId="17" xfId="114" applyFont="1" applyBorder="1" applyAlignment="1">
      <alignment horizontal="center" vertical="center"/>
    </xf>
    <xf numFmtId="38" fontId="0" fillId="0" borderId="18" xfId="114" applyFont="1" applyBorder="1" applyAlignment="1">
      <alignment horizontal="center" vertical="center"/>
    </xf>
    <xf numFmtId="38" fontId="0" fillId="0" borderId="19" xfId="114" applyFont="1" applyBorder="1" applyAlignment="1">
      <alignment horizontal="center" vertical="center"/>
    </xf>
    <xf numFmtId="38" fontId="0" fillId="0" borderId="20" xfId="114" applyFont="1" applyBorder="1" applyAlignment="1">
      <alignment horizontal="center" vertical="center"/>
    </xf>
    <xf numFmtId="38" fontId="0" fillId="0" borderId="15" xfId="114" applyFont="1" applyBorder="1" applyAlignment="1">
      <alignment horizontal="center" vertical="center"/>
    </xf>
    <xf numFmtId="38" fontId="0" fillId="0" borderId="11" xfId="114" applyFont="1" applyBorder="1" applyAlignment="1">
      <alignment horizontal="center" vertical="center"/>
    </xf>
  </cellXfs>
  <cellStyles count="16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2 2" xfId="117"/>
    <cellStyle name="桁区切り 2 3" xfId="118"/>
    <cellStyle name="桁区切り 3" xfId="119"/>
    <cellStyle name="桁区切り 4" xfId="120"/>
    <cellStyle name="桁区切り 5" xfId="121"/>
    <cellStyle name="桁区切り 5 2" xfId="122"/>
    <cellStyle name="桁区切り 6" xfId="123"/>
    <cellStyle name="桁区切り 7" xfId="124"/>
    <cellStyle name="桁区切り 8" xfId="125"/>
    <cellStyle name="見出し 1" xfId="126"/>
    <cellStyle name="見出し 1 2" xfId="127"/>
    <cellStyle name="見出し 1 3" xfId="128"/>
    <cellStyle name="見出し 2" xfId="129"/>
    <cellStyle name="見出し 2 2" xfId="130"/>
    <cellStyle name="見出し 2 3" xfId="131"/>
    <cellStyle name="見出し 3" xfId="132"/>
    <cellStyle name="見出し 3 2" xfId="133"/>
    <cellStyle name="見出し 3 3" xfId="134"/>
    <cellStyle name="見出し 4" xfId="135"/>
    <cellStyle name="見出し 4 2" xfId="136"/>
    <cellStyle name="見出し 4 3" xfId="137"/>
    <cellStyle name="集計" xfId="138"/>
    <cellStyle name="集計 2" xfId="139"/>
    <cellStyle name="集計 3" xfId="140"/>
    <cellStyle name="出力" xfId="141"/>
    <cellStyle name="出力 2" xfId="142"/>
    <cellStyle name="出力 3" xfId="143"/>
    <cellStyle name="説明文" xfId="144"/>
    <cellStyle name="説明文 2" xfId="145"/>
    <cellStyle name="説明文 3" xfId="146"/>
    <cellStyle name="Currency [0]" xfId="147"/>
    <cellStyle name="Currency" xfId="148"/>
    <cellStyle name="通貨 2" xfId="149"/>
    <cellStyle name="通貨 2 2" xfId="150"/>
    <cellStyle name="通貨 2 2 2" xfId="151"/>
    <cellStyle name="通貨 3" xfId="152"/>
    <cellStyle name="通貨 3 2" xfId="153"/>
    <cellStyle name="入力" xfId="154"/>
    <cellStyle name="入力 2" xfId="155"/>
    <cellStyle name="入力 3" xfId="156"/>
    <cellStyle name="標準 2" xfId="157"/>
    <cellStyle name="標準 2 2" xfId="158"/>
    <cellStyle name="標準 2 3" xfId="159"/>
    <cellStyle name="標準 2 3 2" xfId="160"/>
    <cellStyle name="標準 2 4" xfId="161"/>
    <cellStyle name="標準 3" xfId="162"/>
    <cellStyle name="標準 3 2" xfId="163"/>
    <cellStyle name="標準 3 3" xfId="164"/>
    <cellStyle name="標準 3 4" xfId="165"/>
    <cellStyle name="標準 4" xfId="166"/>
    <cellStyle name="標準 4 2" xfId="167"/>
    <cellStyle name="標準 4 3" xfId="168"/>
    <cellStyle name="標準 5" xfId="169"/>
    <cellStyle name="標準 5 2" xfId="170"/>
    <cellStyle name="標準 6" xfId="171"/>
    <cellStyle name="標準 6 2" xfId="172"/>
    <cellStyle name="標準 7" xfId="173"/>
    <cellStyle name="標準 8" xfId="174"/>
    <cellStyle name="Followed Hyperlink" xfId="175"/>
    <cellStyle name="良い" xfId="176"/>
    <cellStyle name="良い 2" xfId="177"/>
    <cellStyle name="良い 3"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2"/>
  <sheetViews>
    <sheetView tabSelected="1" view="pageBreakPreview" zoomScale="70" zoomScaleSheetLayoutView="70" zoomScalePageLayoutView="0" workbookViewId="0" topLeftCell="A1">
      <selection activeCell="P17" sqref="P17"/>
    </sheetView>
  </sheetViews>
  <sheetFormatPr defaultColWidth="8.796875" defaultRowHeight="14.25"/>
  <cols>
    <col min="1" max="1" width="2.5" style="7" customWidth="1"/>
    <col min="2" max="2" width="18.8984375" style="7" customWidth="1"/>
    <col min="3" max="3" width="1.1015625" style="7" customWidth="1"/>
    <col min="4" max="4" width="11.5" style="7" customWidth="1"/>
    <col min="5" max="5" width="0.8984375" style="7" customWidth="1"/>
    <col min="6" max="6" width="6.5" style="7" bestFit="1" customWidth="1"/>
    <col min="7" max="7" width="0.8984375" style="7" customWidth="1"/>
    <col min="8" max="8" width="6.5" style="7" bestFit="1" customWidth="1"/>
    <col min="9" max="9" width="0.8984375" style="7" customWidth="1"/>
    <col min="10" max="10" width="11.5" style="7" customWidth="1"/>
    <col min="11" max="11" width="0.8984375" style="7" customWidth="1"/>
    <col min="12" max="12" width="6.09765625" style="7" customWidth="1"/>
    <col min="13" max="13" width="0.8984375" style="7" customWidth="1"/>
    <col min="14" max="14" width="6.09765625" style="7" customWidth="1"/>
    <col min="15" max="15" width="0.8984375" style="7" customWidth="1"/>
    <col min="16" max="16" width="11.398437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5" style="7" customWidth="1"/>
    <col min="35" max="35" width="0.8984375" style="7" customWidth="1"/>
    <col min="36" max="36" width="6.5" style="7" bestFit="1" customWidth="1"/>
    <col min="37" max="37" width="0.8984375" style="7" customWidth="1"/>
    <col min="38" max="38" width="6.5" style="7" bestFit="1" customWidth="1"/>
    <col min="39" max="39" width="0.8984375" style="7" customWidth="1"/>
    <col min="40" max="40" width="11.5" style="7" customWidth="1"/>
    <col min="41" max="41" width="0.8984375" style="7" customWidth="1"/>
    <col min="42" max="42" width="6.5" style="7" bestFit="1" customWidth="1"/>
    <col min="43" max="43" width="0.8984375" style="7" customWidth="1"/>
    <col min="44" max="44" width="6.5" style="7" bestFit="1" customWidth="1"/>
    <col min="45" max="45" width="0.8984375" style="7" customWidth="1"/>
    <col min="46" max="46" width="11.5" style="7" customWidth="1"/>
    <col min="47" max="47" width="0.8984375" style="7" customWidth="1"/>
    <col min="48" max="48" width="6.5" style="7" customWidth="1"/>
    <col min="49" max="49" width="0.8984375" style="7" customWidth="1"/>
    <col min="50" max="50" width="6.5" style="7" customWidth="1"/>
    <col min="51" max="51" width="0.8984375" style="7" customWidth="1"/>
    <col min="52" max="52" width="2.5" style="7" customWidth="1"/>
    <col min="53" max="53" width="18.8984375" style="7" customWidth="1"/>
    <col min="54" max="54" width="1.1015625" style="7" customWidth="1"/>
    <col min="55" max="16384" width="9" style="7" customWidth="1"/>
  </cols>
  <sheetData>
    <row r="1" spans="1:52" ht="14.25">
      <c r="A1" s="2"/>
      <c r="P1" s="26"/>
      <c r="V1" s="26"/>
      <c r="AB1" s="2"/>
      <c r="AH1" s="2"/>
      <c r="AN1" s="2"/>
      <c r="AT1" s="2"/>
      <c r="AZ1" s="2"/>
    </row>
    <row r="2" spans="1:54" ht="18.75">
      <c r="A2" s="11" t="s">
        <v>33</v>
      </c>
      <c r="B2" s="1"/>
      <c r="C2" s="1"/>
      <c r="AZ2" s="11"/>
      <c r="BA2" s="72" t="s">
        <v>24</v>
      </c>
      <c r="BB2" s="1"/>
    </row>
    <row r="3" ht="7.5" customHeight="1">
      <c r="BA3" s="73"/>
    </row>
    <row r="4" spans="1:54" ht="30.75" customHeight="1">
      <c r="A4" s="79" t="s">
        <v>23</v>
      </c>
      <c r="B4" s="80"/>
      <c r="C4" s="81"/>
      <c r="D4" s="5" t="s">
        <v>34</v>
      </c>
      <c r="E4" s="42"/>
      <c r="F4" s="42"/>
      <c r="G4" s="42"/>
      <c r="H4" s="42"/>
      <c r="I4" s="32"/>
      <c r="J4" s="5" t="s">
        <v>35</v>
      </c>
      <c r="K4" s="42"/>
      <c r="L4" s="42"/>
      <c r="M4" s="42"/>
      <c r="N4" s="42"/>
      <c r="O4" s="32"/>
      <c r="P4" s="5" t="s">
        <v>36</v>
      </c>
      <c r="Q4" s="42"/>
      <c r="R4" s="42"/>
      <c r="S4" s="42"/>
      <c r="T4" s="42"/>
      <c r="U4" s="42"/>
      <c r="V4" s="5" t="s">
        <v>37</v>
      </c>
      <c r="W4" s="42"/>
      <c r="X4" s="42"/>
      <c r="Y4" s="42"/>
      <c r="Z4" s="42"/>
      <c r="AA4" s="32"/>
      <c r="AB4" s="5" t="s">
        <v>38</v>
      </c>
      <c r="AC4" s="42"/>
      <c r="AD4" s="42"/>
      <c r="AE4" s="42"/>
      <c r="AF4" s="42"/>
      <c r="AG4" s="32"/>
      <c r="AH4" s="5" t="s">
        <v>39</v>
      </c>
      <c r="AI4" s="42"/>
      <c r="AJ4" s="42"/>
      <c r="AK4" s="42"/>
      <c r="AL4" s="42"/>
      <c r="AM4" s="32"/>
      <c r="AN4" s="5" t="s">
        <v>40</v>
      </c>
      <c r="AO4" s="42"/>
      <c r="AP4" s="42"/>
      <c r="AQ4" s="42"/>
      <c r="AR4" s="42"/>
      <c r="AS4" s="32"/>
      <c r="AT4" s="76" t="s">
        <v>41</v>
      </c>
      <c r="AU4" s="85"/>
      <c r="AV4" s="85"/>
      <c r="AW4" s="85"/>
      <c r="AX4" s="85"/>
      <c r="AY4" s="86"/>
      <c r="AZ4" s="79" t="s">
        <v>23</v>
      </c>
      <c r="BA4" s="80"/>
      <c r="BB4" s="81"/>
    </row>
    <row r="5" spans="1:54" ht="30.75" customHeight="1">
      <c r="A5" s="82"/>
      <c r="B5" s="83"/>
      <c r="C5" s="84"/>
      <c r="D5" s="5" t="s">
        <v>1</v>
      </c>
      <c r="E5" s="32"/>
      <c r="F5" s="5" t="s">
        <v>2</v>
      </c>
      <c r="G5" s="42"/>
      <c r="H5" s="42"/>
      <c r="I5" s="32"/>
      <c r="J5" s="5" t="s">
        <v>1</v>
      </c>
      <c r="K5" s="32"/>
      <c r="L5" s="5" t="s">
        <v>2</v>
      </c>
      <c r="M5" s="42"/>
      <c r="N5" s="42"/>
      <c r="O5" s="32"/>
      <c r="P5" s="5" t="s">
        <v>1</v>
      </c>
      <c r="Q5" s="32"/>
      <c r="R5" s="5" t="s">
        <v>2</v>
      </c>
      <c r="S5" s="42"/>
      <c r="T5" s="42"/>
      <c r="U5" s="42"/>
      <c r="V5" s="5" t="s">
        <v>1</v>
      </c>
      <c r="W5" s="32"/>
      <c r="X5" s="5" t="s">
        <v>2</v>
      </c>
      <c r="Y5" s="42"/>
      <c r="Z5" s="42"/>
      <c r="AA5" s="32"/>
      <c r="AB5" s="5" t="s">
        <v>1</v>
      </c>
      <c r="AC5" s="32"/>
      <c r="AD5" s="76" t="s">
        <v>2</v>
      </c>
      <c r="AE5" s="77"/>
      <c r="AF5" s="77"/>
      <c r="AG5" s="78"/>
      <c r="AH5" s="5" t="s">
        <v>1</v>
      </c>
      <c r="AI5" s="32"/>
      <c r="AJ5" s="76" t="s">
        <v>2</v>
      </c>
      <c r="AK5" s="77"/>
      <c r="AL5" s="77"/>
      <c r="AM5" s="78"/>
      <c r="AN5" s="5" t="s">
        <v>1</v>
      </c>
      <c r="AO5" s="32"/>
      <c r="AP5" s="76" t="s">
        <v>2</v>
      </c>
      <c r="AQ5" s="77"/>
      <c r="AR5" s="77"/>
      <c r="AS5" s="78"/>
      <c r="AT5" s="5" t="s">
        <v>1</v>
      </c>
      <c r="AU5" s="32"/>
      <c r="AV5" s="76" t="s">
        <v>2</v>
      </c>
      <c r="AW5" s="77"/>
      <c r="AX5" s="77"/>
      <c r="AY5" s="78"/>
      <c r="AZ5" s="82"/>
      <c r="BA5" s="83"/>
      <c r="BB5" s="84"/>
    </row>
    <row r="6" spans="1:54" ht="22.5" customHeight="1">
      <c r="A6" s="33" t="s">
        <v>3</v>
      </c>
      <c r="B6" s="30"/>
      <c r="C6" s="6"/>
      <c r="D6" s="43"/>
      <c r="E6" s="43"/>
      <c r="F6" s="44"/>
      <c r="G6" s="16"/>
      <c r="H6" s="43"/>
      <c r="I6" s="16"/>
      <c r="J6" s="33"/>
      <c r="K6" s="30"/>
      <c r="L6" s="33"/>
      <c r="M6" s="6"/>
      <c r="N6" s="30"/>
      <c r="O6" s="6"/>
      <c r="P6" s="44"/>
      <c r="Q6" s="43"/>
      <c r="R6" s="44"/>
      <c r="S6" s="16"/>
      <c r="T6" s="43"/>
      <c r="U6" s="43"/>
      <c r="V6" s="44"/>
      <c r="W6" s="43"/>
      <c r="X6" s="44"/>
      <c r="Y6" s="16"/>
      <c r="Z6" s="43"/>
      <c r="AA6" s="16"/>
      <c r="AB6" s="44"/>
      <c r="AC6" s="43"/>
      <c r="AD6" s="44"/>
      <c r="AE6" s="16"/>
      <c r="AF6" s="43"/>
      <c r="AG6" s="16"/>
      <c r="AH6" s="44"/>
      <c r="AI6" s="43"/>
      <c r="AJ6" s="44"/>
      <c r="AK6" s="16"/>
      <c r="AL6" s="43"/>
      <c r="AM6" s="16"/>
      <c r="AN6" s="44"/>
      <c r="AO6" s="43"/>
      <c r="AP6" s="44"/>
      <c r="AQ6" s="16"/>
      <c r="AR6" s="43"/>
      <c r="AS6" s="16"/>
      <c r="AT6" s="44"/>
      <c r="AU6" s="43"/>
      <c r="AV6" s="44"/>
      <c r="AW6" s="16"/>
      <c r="AX6" s="43"/>
      <c r="AY6" s="16"/>
      <c r="AZ6" s="33" t="s">
        <v>3</v>
      </c>
      <c r="BA6" s="30"/>
      <c r="BB6" s="6"/>
    </row>
    <row r="7" spans="1:54" ht="28.5" customHeight="1">
      <c r="A7" s="45"/>
      <c r="B7" s="12" t="s">
        <v>9</v>
      </c>
      <c r="C7" s="9"/>
      <c r="D7" s="23">
        <v>249</v>
      </c>
      <c r="E7" s="23"/>
      <c r="F7" s="46">
        <f>ROUND(D7/D$17*100,1)</f>
        <v>45.6</v>
      </c>
      <c r="G7" s="47"/>
      <c r="H7" s="48">
        <f aca="true" t="shared" si="0" ref="H7:H14">ROUND(D7/D$14*100,1)</f>
        <v>62.9</v>
      </c>
      <c r="I7" s="15"/>
      <c r="J7" s="22">
        <v>247</v>
      </c>
      <c r="K7" s="23"/>
      <c r="L7" s="46">
        <f>ROUND(J7/J$17*100,1)</f>
        <v>45.7</v>
      </c>
      <c r="M7" s="47"/>
      <c r="N7" s="48">
        <f aca="true" t="shared" si="1" ref="N7:N14">ROUND(J7/J$14*100,1)</f>
        <v>61.4</v>
      </c>
      <c r="O7" s="15"/>
      <c r="P7" s="22">
        <v>253</v>
      </c>
      <c r="Q7" s="23"/>
      <c r="R7" s="46">
        <f>ROUND(P7/P$17*100,1)</f>
        <v>33.9</v>
      </c>
      <c r="S7" s="47"/>
      <c r="T7" s="48">
        <f aca="true" t="shared" si="2" ref="T7:T14">ROUND(P7/P$14*100,1)</f>
        <v>52.1</v>
      </c>
      <c r="U7" s="48"/>
      <c r="V7" s="22">
        <v>282</v>
      </c>
      <c r="W7" s="23"/>
      <c r="X7" s="46">
        <f>ROUND(V7/V$17*100,1)</f>
        <v>17</v>
      </c>
      <c r="Y7" s="47"/>
      <c r="Z7" s="48">
        <f aca="true" t="shared" si="3" ref="Z7:Z14">ROUND(V7/V$14*100,1)</f>
        <v>23.3</v>
      </c>
      <c r="AA7" s="47"/>
      <c r="AB7" s="22">
        <v>78158</v>
      </c>
      <c r="AC7" s="23"/>
      <c r="AD7" s="46">
        <f>ROUND(AB7/AB$17*100,1)</f>
        <v>26.3</v>
      </c>
      <c r="AE7" s="47"/>
      <c r="AF7" s="48">
        <f aca="true" t="shared" si="4" ref="AF7:AF14">ROUND(AB7/AB$14*100,1)</f>
        <v>29.6</v>
      </c>
      <c r="AG7" s="15"/>
      <c r="AH7" s="22">
        <v>133359</v>
      </c>
      <c r="AI7" s="23"/>
      <c r="AJ7" s="46">
        <f>ROUND(AH7/AH$17*100,1)</f>
        <v>34.2</v>
      </c>
      <c r="AK7" s="47"/>
      <c r="AL7" s="48">
        <f aca="true" t="shared" si="5" ref="AL7:AL14">ROUND(AH7/AH$14*100,1)</f>
        <v>38.6</v>
      </c>
      <c r="AM7" s="15"/>
      <c r="AN7" s="22">
        <v>151340</v>
      </c>
      <c r="AO7" s="23"/>
      <c r="AP7" s="46">
        <f>ROUND(AN7/AN$17*100,1)</f>
        <v>24.7</v>
      </c>
      <c r="AQ7" s="47"/>
      <c r="AR7" s="48">
        <f aca="true" t="shared" si="6" ref="AR7:AR14">ROUND(AN7/AN$14*100,1)</f>
        <v>28.3</v>
      </c>
      <c r="AS7" s="15"/>
      <c r="AT7" s="22">
        <v>167456</v>
      </c>
      <c r="AU7" s="23"/>
      <c r="AV7" s="46">
        <f>ROUND(AT7/AT$17*100,1)</f>
        <v>25</v>
      </c>
      <c r="AW7" s="47"/>
      <c r="AX7" s="48">
        <f aca="true" t="shared" si="7" ref="AX7:AX14">ROUND(AT7/AT$14*100,1)</f>
        <v>27.9</v>
      </c>
      <c r="AY7" s="15"/>
      <c r="AZ7" s="45"/>
      <c r="BA7" s="12" t="s">
        <v>9</v>
      </c>
      <c r="BB7" s="9"/>
    </row>
    <row r="8" spans="1:54" ht="30" customHeight="1">
      <c r="A8" s="45"/>
      <c r="B8" s="12" t="s">
        <v>10</v>
      </c>
      <c r="C8" s="9"/>
      <c r="D8" s="14" t="s">
        <v>4</v>
      </c>
      <c r="E8" s="15"/>
      <c r="F8" s="14" t="s">
        <v>4</v>
      </c>
      <c r="G8" s="47"/>
      <c r="H8" s="14" t="s">
        <v>4</v>
      </c>
      <c r="I8" s="15"/>
      <c r="J8" s="14" t="s">
        <v>4</v>
      </c>
      <c r="K8" s="15"/>
      <c r="L8" s="14" t="s">
        <v>4</v>
      </c>
      <c r="M8" s="47"/>
      <c r="N8" s="14" t="s">
        <v>4</v>
      </c>
      <c r="O8" s="15"/>
      <c r="P8" s="14" t="s">
        <v>4</v>
      </c>
      <c r="Q8" s="15"/>
      <c r="R8" s="14" t="s">
        <v>4</v>
      </c>
      <c r="S8" s="47"/>
      <c r="T8" s="14" t="s">
        <v>4</v>
      </c>
      <c r="U8" s="15"/>
      <c r="V8" s="24" t="s">
        <v>4</v>
      </c>
      <c r="W8" s="15"/>
      <c r="X8" s="14" t="s">
        <v>4</v>
      </c>
      <c r="Y8" s="47"/>
      <c r="Z8" s="14" t="s">
        <v>4</v>
      </c>
      <c r="AA8" s="15"/>
      <c r="AB8" s="24" t="s">
        <v>4</v>
      </c>
      <c r="AC8" s="15"/>
      <c r="AD8" s="14" t="s">
        <v>4</v>
      </c>
      <c r="AE8" s="47"/>
      <c r="AF8" s="14" t="s">
        <v>4</v>
      </c>
      <c r="AG8" s="15"/>
      <c r="AH8" s="14" t="s">
        <v>4</v>
      </c>
      <c r="AI8" s="15"/>
      <c r="AJ8" s="14" t="s">
        <v>4</v>
      </c>
      <c r="AK8" s="47"/>
      <c r="AL8" s="14" t="s">
        <v>4</v>
      </c>
      <c r="AM8" s="15"/>
      <c r="AN8" s="14" t="s">
        <v>4</v>
      </c>
      <c r="AO8" s="15"/>
      <c r="AP8" s="14" t="s">
        <v>4</v>
      </c>
      <c r="AQ8" s="47"/>
      <c r="AR8" s="14" t="s">
        <v>4</v>
      </c>
      <c r="AS8" s="15"/>
      <c r="AT8" s="22">
        <v>23061</v>
      </c>
      <c r="AU8" s="23"/>
      <c r="AV8" s="46">
        <f>ROUND(AT8/AT$17*100,1)</f>
        <v>3.4</v>
      </c>
      <c r="AW8" s="47"/>
      <c r="AX8" s="48">
        <f t="shared" si="7"/>
        <v>3.8</v>
      </c>
      <c r="AY8" s="15"/>
      <c r="AZ8" s="45"/>
      <c r="BA8" s="12" t="s">
        <v>10</v>
      </c>
      <c r="BB8" s="9"/>
    </row>
    <row r="9" spans="1:54" ht="16.5" customHeight="1">
      <c r="A9" s="45"/>
      <c r="B9" s="12"/>
      <c r="C9" s="9"/>
      <c r="D9" s="23"/>
      <c r="E9" s="23"/>
      <c r="F9" s="46"/>
      <c r="G9" s="47"/>
      <c r="H9" s="48"/>
      <c r="I9" s="15"/>
      <c r="J9" s="22"/>
      <c r="K9" s="23"/>
      <c r="L9" s="46"/>
      <c r="M9" s="47"/>
      <c r="N9" s="48"/>
      <c r="O9" s="15"/>
      <c r="P9" s="22"/>
      <c r="Q9" s="23"/>
      <c r="R9" s="46"/>
      <c r="S9" s="47"/>
      <c r="T9" s="48"/>
      <c r="U9" s="15"/>
      <c r="V9" s="22"/>
      <c r="W9" s="23"/>
      <c r="X9" s="46"/>
      <c r="Y9" s="47"/>
      <c r="Z9" s="48"/>
      <c r="AA9" s="47"/>
      <c r="AB9" s="22"/>
      <c r="AC9" s="23"/>
      <c r="AD9" s="46"/>
      <c r="AE9" s="47"/>
      <c r="AF9" s="48"/>
      <c r="AG9" s="15"/>
      <c r="AH9" s="22"/>
      <c r="AI9" s="23"/>
      <c r="AJ9" s="46"/>
      <c r="AK9" s="47"/>
      <c r="AL9" s="48"/>
      <c r="AM9" s="15"/>
      <c r="AN9" s="22"/>
      <c r="AO9" s="23"/>
      <c r="AP9" s="46"/>
      <c r="AQ9" s="47"/>
      <c r="AR9" s="48"/>
      <c r="AS9" s="15"/>
      <c r="AT9" s="22"/>
      <c r="AU9" s="23"/>
      <c r="AV9" s="46"/>
      <c r="AW9" s="47"/>
      <c r="AX9" s="48"/>
      <c r="AY9" s="15"/>
      <c r="AZ9" s="45"/>
      <c r="BA9" s="12"/>
      <c r="BB9" s="9"/>
    </row>
    <row r="10" spans="1:54" ht="15" customHeight="1">
      <c r="A10" s="45"/>
      <c r="B10" s="17" t="s">
        <v>43</v>
      </c>
      <c r="C10" s="9" t="s">
        <v>44</v>
      </c>
      <c r="D10" s="75" t="s">
        <v>4</v>
      </c>
      <c r="E10" s="23"/>
      <c r="F10" s="74" t="s">
        <v>4</v>
      </c>
      <c r="G10" s="47"/>
      <c r="H10" s="74" t="s">
        <v>4</v>
      </c>
      <c r="I10" s="15"/>
      <c r="J10" s="75" t="s">
        <v>4</v>
      </c>
      <c r="K10" s="23"/>
      <c r="L10" s="74" t="s">
        <v>4</v>
      </c>
      <c r="M10" s="47"/>
      <c r="N10" s="74" t="s">
        <v>4</v>
      </c>
      <c r="O10" s="15"/>
      <c r="P10" s="75" t="s">
        <v>4</v>
      </c>
      <c r="Q10" s="23"/>
      <c r="R10" s="74" t="s">
        <v>4</v>
      </c>
      <c r="S10" s="47"/>
      <c r="T10" s="74" t="s">
        <v>4</v>
      </c>
      <c r="U10" s="15"/>
      <c r="V10" s="71">
        <v>251</v>
      </c>
      <c r="W10" s="23"/>
      <c r="X10" s="70">
        <f>ROUND(V10/V$17*100,1)</f>
        <v>15.1</v>
      </c>
      <c r="Y10" s="47"/>
      <c r="Z10" s="70">
        <f>ROUND(V10/V$14*100,1)</f>
        <v>20.8</v>
      </c>
      <c r="AA10" s="15"/>
      <c r="AB10" s="71">
        <v>71162</v>
      </c>
      <c r="AC10" s="23"/>
      <c r="AD10" s="70">
        <f>ROUND(AB10/AB$17*100,1)</f>
        <v>24</v>
      </c>
      <c r="AE10" s="47"/>
      <c r="AF10" s="70">
        <f>ROUND(AB10/AB$14*100,1)</f>
        <v>27</v>
      </c>
      <c r="AG10" s="15"/>
      <c r="AH10" s="71">
        <v>81069</v>
      </c>
      <c r="AI10" s="23"/>
      <c r="AJ10" s="70">
        <f>ROUND(AH10/AH$17*100,1)</f>
        <v>20.8</v>
      </c>
      <c r="AK10" s="47"/>
      <c r="AL10" s="70">
        <f>ROUND(AH10/AH$14*100,1)</f>
        <v>23.5</v>
      </c>
      <c r="AM10" s="15"/>
      <c r="AN10" s="71">
        <v>84130</v>
      </c>
      <c r="AO10" s="23"/>
      <c r="AP10" s="70">
        <f>ROUND(AN10/AN$17*100,1)</f>
        <v>13.7</v>
      </c>
      <c r="AQ10" s="47"/>
      <c r="AR10" s="70">
        <f>ROUND(AN10/AN$14*100,1)</f>
        <v>15.7</v>
      </c>
      <c r="AS10" s="15"/>
      <c r="AT10" s="71">
        <v>86234</v>
      </c>
      <c r="AU10" s="23"/>
      <c r="AV10" s="70">
        <f>ROUND(AT10/AT$17*100,1)</f>
        <v>12.9</v>
      </c>
      <c r="AW10" s="47"/>
      <c r="AX10" s="70">
        <f>ROUND(AT10/AT$14*100,1)</f>
        <v>14.4</v>
      </c>
      <c r="AY10" s="15"/>
      <c r="AZ10" s="45"/>
      <c r="BA10" s="17" t="s">
        <v>43</v>
      </c>
      <c r="BB10" s="9" t="s">
        <v>44</v>
      </c>
    </row>
    <row r="11" spans="1:54" ht="15" customHeight="1">
      <c r="A11" s="45"/>
      <c r="B11" s="18" t="s">
        <v>42</v>
      </c>
      <c r="C11" s="9"/>
      <c r="D11" s="75"/>
      <c r="E11" s="23"/>
      <c r="F11" s="74"/>
      <c r="G11" s="47"/>
      <c r="H11" s="74"/>
      <c r="I11" s="15"/>
      <c r="J11" s="75"/>
      <c r="K11" s="23"/>
      <c r="L11" s="74"/>
      <c r="M11" s="47"/>
      <c r="N11" s="74"/>
      <c r="O11" s="15"/>
      <c r="P11" s="75"/>
      <c r="Q11" s="23"/>
      <c r="R11" s="74"/>
      <c r="S11" s="47"/>
      <c r="T11" s="74"/>
      <c r="U11" s="15"/>
      <c r="V11" s="71"/>
      <c r="W11" s="23"/>
      <c r="X11" s="71"/>
      <c r="Y11" s="47"/>
      <c r="Z11" s="71"/>
      <c r="AA11" s="15"/>
      <c r="AB11" s="71"/>
      <c r="AC11" s="23"/>
      <c r="AD11" s="71"/>
      <c r="AE11" s="47"/>
      <c r="AF11" s="71"/>
      <c r="AG11" s="15"/>
      <c r="AH11" s="71"/>
      <c r="AI11" s="23"/>
      <c r="AJ11" s="71"/>
      <c r="AK11" s="47"/>
      <c r="AL11" s="71"/>
      <c r="AM11" s="15"/>
      <c r="AN11" s="71"/>
      <c r="AO11" s="23"/>
      <c r="AP11" s="71"/>
      <c r="AQ11" s="47"/>
      <c r="AR11" s="71"/>
      <c r="AS11" s="15"/>
      <c r="AT11" s="71"/>
      <c r="AU11" s="23"/>
      <c r="AV11" s="71"/>
      <c r="AW11" s="47"/>
      <c r="AX11" s="71"/>
      <c r="AY11" s="15"/>
      <c r="AZ11" s="45"/>
      <c r="BA11" s="18" t="s">
        <v>42</v>
      </c>
      <c r="BB11" s="9"/>
    </row>
    <row r="12" spans="1:54" ht="30" customHeight="1">
      <c r="A12" s="45"/>
      <c r="B12" s="12" t="s">
        <v>12</v>
      </c>
      <c r="C12" s="9"/>
      <c r="D12" s="23">
        <v>58</v>
      </c>
      <c r="E12" s="23"/>
      <c r="F12" s="46">
        <f aca="true" t="shared" si="8" ref="F12:F17">ROUND(D12/D$17*100,1)</f>
        <v>10.6</v>
      </c>
      <c r="G12" s="47"/>
      <c r="H12" s="48">
        <f t="shared" si="0"/>
        <v>14.6</v>
      </c>
      <c r="I12" s="15"/>
      <c r="J12" s="22">
        <v>55</v>
      </c>
      <c r="K12" s="23"/>
      <c r="L12" s="46">
        <f aca="true" t="shared" si="9" ref="L12:L17">ROUND(J12/J$17*100,1)</f>
        <v>10.2</v>
      </c>
      <c r="M12" s="47"/>
      <c r="N12" s="48">
        <f t="shared" si="1"/>
        <v>13.7</v>
      </c>
      <c r="O12" s="15"/>
      <c r="P12" s="22">
        <v>130</v>
      </c>
      <c r="Q12" s="23"/>
      <c r="R12" s="46">
        <f aca="true" t="shared" si="10" ref="R12:R17">ROUND(P12/P$17*100,1)</f>
        <v>17.4</v>
      </c>
      <c r="S12" s="47"/>
      <c r="T12" s="48">
        <f t="shared" si="2"/>
        <v>26.7</v>
      </c>
      <c r="U12" s="48"/>
      <c r="V12" s="22">
        <v>403</v>
      </c>
      <c r="W12" s="23"/>
      <c r="X12" s="46">
        <f aca="true" t="shared" si="11" ref="X12:X17">ROUND(V12/V$17*100,1)</f>
        <v>24.3</v>
      </c>
      <c r="Y12" s="47"/>
      <c r="Z12" s="48">
        <f t="shared" si="3"/>
        <v>33.4</v>
      </c>
      <c r="AA12" s="47"/>
      <c r="AB12" s="22">
        <v>78803</v>
      </c>
      <c r="AC12" s="23"/>
      <c r="AD12" s="46">
        <f aca="true" t="shared" si="12" ref="AD12:AD17">ROUND(AB12/AB$17*100,1)</f>
        <v>26.5</v>
      </c>
      <c r="AE12" s="47"/>
      <c r="AF12" s="48">
        <f t="shared" si="4"/>
        <v>29.8</v>
      </c>
      <c r="AG12" s="15"/>
      <c r="AH12" s="22">
        <v>87036</v>
      </c>
      <c r="AI12" s="23"/>
      <c r="AJ12" s="46">
        <f aca="true" t="shared" si="13" ref="AJ12:AJ17">ROUND(AH12/AH$17*100,1)</f>
        <v>22.3</v>
      </c>
      <c r="AK12" s="47"/>
      <c r="AL12" s="48">
        <f t="shared" si="5"/>
        <v>25.2</v>
      </c>
      <c r="AM12" s="15"/>
      <c r="AN12" s="22">
        <v>221929</v>
      </c>
      <c r="AO12" s="23"/>
      <c r="AP12" s="46">
        <f aca="true" t="shared" si="14" ref="AP12:AP17">ROUND(AN12/AN$17*100,1)</f>
        <v>36.2</v>
      </c>
      <c r="AQ12" s="47"/>
      <c r="AR12" s="48">
        <f t="shared" si="6"/>
        <v>41.5</v>
      </c>
      <c r="AS12" s="15"/>
      <c r="AT12" s="22">
        <v>234621</v>
      </c>
      <c r="AU12" s="23"/>
      <c r="AV12" s="46">
        <f aca="true" t="shared" si="15" ref="AV12:AV17">ROUND(AT12/AT$17*100,1)</f>
        <v>35</v>
      </c>
      <c r="AW12" s="47"/>
      <c r="AX12" s="48">
        <f t="shared" si="7"/>
        <v>39.2</v>
      </c>
      <c r="AY12" s="15"/>
      <c r="AZ12" s="45"/>
      <c r="BA12" s="12" t="s">
        <v>12</v>
      </c>
      <c r="BB12" s="9"/>
    </row>
    <row r="13" spans="1:54" ht="30" customHeight="1">
      <c r="A13" s="45"/>
      <c r="B13" s="12" t="s">
        <v>13</v>
      </c>
      <c r="C13" s="9"/>
      <c r="D13" s="23">
        <f>D14-SUM(D7:D12)</f>
        <v>89</v>
      </c>
      <c r="E13" s="23"/>
      <c r="F13" s="46">
        <f t="shared" si="8"/>
        <v>16.3</v>
      </c>
      <c r="G13" s="47"/>
      <c r="H13" s="48">
        <f t="shared" si="0"/>
        <v>22.5</v>
      </c>
      <c r="I13" s="15"/>
      <c r="J13" s="22">
        <f>J14-SUM(J7:J12)</f>
        <v>100</v>
      </c>
      <c r="K13" s="23"/>
      <c r="L13" s="46">
        <f t="shared" si="9"/>
        <v>18.5</v>
      </c>
      <c r="M13" s="47"/>
      <c r="N13" s="48">
        <f t="shared" si="1"/>
        <v>24.9</v>
      </c>
      <c r="O13" s="15"/>
      <c r="P13" s="22">
        <f>P14-SUM(P7:P12)</f>
        <v>103</v>
      </c>
      <c r="Q13" s="23"/>
      <c r="R13" s="46">
        <f t="shared" si="10"/>
        <v>13.8</v>
      </c>
      <c r="S13" s="47"/>
      <c r="T13" s="48">
        <f t="shared" si="2"/>
        <v>21.2</v>
      </c>
      <c r="U13" s="48"/>
      <c r="V13" s="22">
        <f>V14-SUM(V7:V12)</f>
        <v>272</v>
      </c>
      <c r="W13" s="23"/>
      <c r="X13" s="46">
        <f t="shared" si="11"/>
        <v>16.4</v>
      </c>
      <c r="Y13" s="47"/>
      <c r="Z13" s="48">
        <f t="shared" si="3"/>
        <v>22.5</v>
      </c>
      <c r="AA13" s="47"/>
      <c r="AB13" s="22">
        <f>AB14-SUM(AB7:AB12)</f>
        <v>35895</v>
      </c>
      <c r="AC13" s="23"/>
      <c r="AD13" s="46">
        <f t="shared" si="12"/>
        <v>12.1</v>
      </c>
      <c r="AE13" s="47"/>
      <c r="AF13" s="48">
        <f t="shared" si="4"/>
        <v>13.6</v>
      </c>
      <c r="AG13" s="15"/>
      <c r="AH13" s="22">
        <f>AH14-SUM(AH7:AH12)</f>
        <v>43935</v>
      </c>
      <c r="AI13" s="23"/>
      <c r="AJ13" s="46">
        <f t="shared" si="13"/>
        <v>11.3</v>
      </c>
      <c r="AK13" s="47"/>
      <c r="AL13" s="48">
        <f t="shared" si="5"/>
        <v>12.7</v>
      </c>
      <c r="AM13" s="15"/>
      <c r="AN13" s="22">
        <f>AN14-SUM(AN7:AN12)</f>
        <v>77419</v>
      </c>
      <c r="AO13" s="23"/>
      <c r="AP13" s="46">
        <f t="shared" si="14"/>
        <v>12.6</v>
      </c>
      <c r="AQ13" s="47"/>
      <c r="AR13" s="48">
        <f t="shared" si="6"/>
        <v>14.5</v>
      </c>
      <c r="AS13" s="15"/>
      <c r="AT13" s="22">
        <f>AT14-SUM(AT7:AT12)</f>
        <v>87891</v>
      </c>
      <c r="AU13" s="23"/>
      <c r="AV13" s="46">
        <f t="shared" si="15"/>
        <v>13.1</v>
      </c>
      <c r="AW13" s="47"/>
      <c r="AX13" s="48">
        <f t="shared" si="7"/>
        <v>14.7</v>
      </c>
      <c r="AY13" s="15"/>
      <c r="AZ13" s="45"/>
      <c r="BA13" s="12" t="s">
        <v>13</v>
      </c>
      <c r="BB13" s="9"/>
    </row>
    <row r="14" spans="1:54" ht="30" customHeight="1">
      <c r="A14" s="45"/>
      <c r="B14" s="12" t="s">
        <v>15</v>
      </c>
      <c r="C14" s="9"/>
      <c r="D14" s="23">
        <f>D17-D15-D16</f>
        <v>396</v>
      </c>
      <c r="E14" s="23"/>
      <c r="F14" s="46">
        <f t="shared" si="8"/>
        <v>72.5</v>
      </c>
      <c r="G14" s="47"/>
      <c r="H14" s="48">
        <f t="shared" si="0"/>
        <v>100</v>
      </c>
      <c r="I14" s="15"/>
      <c r="J14" s="22">
        <f>J17-J15-J16</f>
        <v>402</v>
      </c>
      <c r="K14" s="23"/>
      <c r="L14" s="46">
        <f t="shared" si="9"/>
        <v>74.4</v>
      </c>
      <c r="M14" s="47"/>
      <c r="N14" s="48">
        <f t="shared" si="1"/>
        <v>100</v>
      </c>
      <c r="O14" s="15"/>
      <c r="P14" s="22">
        <f>P17-P15-P16</f>
        <v>486</v>
      </c>
      <c r="Q14" s="23"/>
      <c r="R14" s="46">
        <f t="shared" si="10"/>
        <v>65.1</v>
      </c>
      <c r="S14" s="47"/>
      <c r="T14" s="48">
        <f t="shared" si="2"/>
        <v>100</v>
      </c>
      <c r="U14" s="48"/>
      <c r="V14" s="22">
        <f>V17-V15-V16</f>
        <v>1208</v>
      </c>
      <c r="W14" s="23"/>
      <c r="X14" s="46">
        <f t="shared" si="11"/>
        <v>72.8</v>
      </c>
      <c r="Y14" s="47"/>
      <c r="Z14" s="48">
        <f t="shared" si="3"/>
        <v>100</v>
      </c>
      <c r="AA14" s="47"/>
      <c r="AB14" s="22">
        <f>AB17-AB15-AB16</f>
        <v>264018</v>
      </c>
      <c r="AC14" s="23"/>
      <c r="AD14" s="46">
        <f t="shared" si="12"/>
        <v>88.9</v>
      </c>
      <c r="AE14" s="47"/>
      <c r="AF14" s="48">
        <f t="shared" si="4"/>
        <v>100</v>
      </c>
      <c r="AG14" s="15"/>
      <c r="AH14" s="22">
        <f>AH17-AH15-AH16</f>
        <v>345399</v>
      </c>
      <c r="AI14" s="23"/>
      <c r="AJ14" s="46">
        <f t="shared" si="13"/>
        <v>88.5</v>
      </c>
      <c r="AK14" s="47"/>
      <c r="AL14" s="48">
        <f t="shared" si="5"/>
        <v>100</v>
      </c>
      <c r="AM14" s="15"/>
      <c r="AN14" s="22">
        <f>AN17-AN15-AN16</f>
        <v>534818</v>
      </c>
      <c r="AO14" s="23"/>
      <c r="AP14" s="46">
        <f t="shared" si="14"/>
        <v>87.2</v>
      </c>
      <c r="AQ14" s="47"/>
      <c r="AR14" s="48">
        <f t="shared" si="6"/>
        <v>100</v>
      </c>
      <c r="AS14" s="15"/>
      <c r="AT14" s="22">
        <f>AT17-AT15-AT16</f>
        <v>599263</v>
      </c>
      <c r="AU14" s="23"/>
      <c r="AV14" s="46">
        <f t="shared" si="15"/>
        <v>89.3</v>
      </c>
      <c r="AW14" s="47"/>
      <c r="AX14" s="48">
        <f t="shared" si="7"/>
        <v>100</v>
      </c>
      <c r="AY14" s="15"/>
      <c r="AZ14" s="45"/>
      <c r="BA14" s="12" t="s">
        <v>15</v>
      </c>
      <c r="BB14" s="9"/>
    </row>
    <row r="15" spans="1:54" ht="30" customHeight="1">
      <c r="A15" s="45"/>
      <c r="B15" s="12" t="s">
        <v>14</v>
      </c>
      <c r="C15" s="9"/>
      <c r="D15" s="23">
        <v>77</v>
      </c>
      <c r="E15" s="23"/>
      <c r="F15" s="46">
        <f t="shared" si="8"/>
        <v>14.1</v>
      </c>
      <c r="G15" s="47"/>
      <c r="H15" s="14" t="s">
        <v>4</v>
      </c>
      <c r="I15" s="15"/>
      <c r="J15" s="22">
        <v>83</v>
      </c>
      <c r="K15" s="23"/>
      <c r="L15" s="46">
        <f t="shared" si="9"/>
        <v>15.4</v>
      </c>
      <c r="M15" s="47"/>
      <c r="N15" s="14" t="s">
        <v>4</v>
      </c>
      <c r="O15" s="15"/>
      <c r="P15" s="22">
        <v>159</v>
      </c>
      <c r="Q15" s="23"/>
      <c r="R15" s="46">
        <f t="shared" si="10"/>
        <v>21.3</v>
      </c>
      <c r="S15" s="47"/>
      <c r="T15" s="14" t="s">
        <v>4</v>
      </c>
      <c r="U15" s="14"/>
      <c r="V15" s="22">
        <v>199</v>
      </c>
      <c r="W15" s="23"/>
      <c r="X15" s="46">
        <f t="shared" si="11"/>
        <v>12</v>
      </c>
      <c r="Y15" s="47"/>
      <c r="Z15" s="14" t="s">
        <v>4</v>
      </c>
      <c r="AA15" s="25"/>
      <c r="AB15" s="22">
        <v>17811</v>
      </c>
      <c r="AC15" s="23"/>
      <c r="AD15" s="46">
        <f t="shared" si="12"/>
        <v>6</v>
      </c>
      <c r="AE15" s="47"/>
      <c r="AF15" s="14" t="s">
        <v>4</v>
      </c>
      <c r="AG15" s="15"/>
      <c r="AH15" s="22">
        <v>31662</v>
      </c>
      <c r="AI15" s="23"/>
      <c r="AJ15" s="46">
        <f t="shared" si="13"/>
        <v>8.1</v>
      </c>
      <c r="AK15" s="47"/>
      <c r="AL15" s="14" t="s">
        <v>4</v>
      </c>
      <c r="AM15" s="15"/>
      <c r="AN15" s="22">
        <v>63030</v>
      </c>
      <c r="AO15" s="23"/>
      <c r="AP15" s="46">
        <f t="shared" si="14"/>
        <v>10.3</v>
      </c>
      <c r="AQ15" s="47"/>
      <c r="AR15" s="14" t="s">
        <v>4</v>
      </c>
      <c r="AS15" s="15"/>
      <c r="AT15" s="22">
        <v>56334</v>
      </c>
      <c r="AU15" s="23"/>
      <c r="AV15" s="46">
        <f t="shared" si="15"/>
        <v>8.4</v>
      </c>
      <c r="AW15" s="47"/>
      <c r="AX15" s="14" t="s">
        <v>4</v>
      </c>
      <c r="AY15" s="15"/>
      <c r="AZ15" s="45"/>
      <c r="BA15" s="12" t="s">
        <v>14</v>
      </c>
      <c r="BB15" s="9"/>
    </row>
    <row r="16" spans="1:54" ht="30" customHeight="1">
      <c r="A16" s="45"/>
      <c r="B16" s="12" t="s">
        <v>16</v>
      </c>
      <c r="C16" s="9"/>
      <c r="D16" s="23">
        <v>73</v>
      </c>
      <c r="E16" s="23"/>
      <c r="F16" s="46">
        <f t="shared" si="8"/>
        <v>13.4</v>
      </c>
      <c r="G16" s="47"/>
      <c r="H16" s="14" t="s">
        <v>4</v>
      </c>
      <c r="I16" s="15"/>
      <c r="J16" s="22">
        <v>55</v>
      </c>
      <c r="K16" s="23"/>
      <c r="L16" s="46">
        <f t="shared" si="9"/>
        <v>10.2</v>
      </c>
      <c r="M16" s="47"/>
      <c r="N16" s="14" t="s">
        <v>4</v>
      </c>
      <c r="O16" s="15"/>
      <c r="P16" s="22">
        <v>102</v>
      </c>
      <c r="Q16" s="23"/>
      <c r="R16" s="46">
        <f t="shared" si="10"/>
        <v>13.7</v>
      </c>
      <c r="S16" s="47"/>
      <c r="T16" s="14" t="s">
        <v>4</v>
      </c>
      <c r="U16" s="14"/>
      <c r="V16" s="22">
        <v>252</v>
      </c>
      <c r="W16" s="23"/>
      <c r="X16" s="46">
        <f t="shared" si="11"/>
        <v>15.2</v>
      </c>
      <c r="Y16" s="47"/>
      <c r="Z16" s="14" t="s">
        <v>4</v>
      </c>
      <c r="AA16" s="25"/>
      <c r="AB16" s="22">
        <v>15099</v>
      </c>
      <c r="AC16" s="23"/>
      <c r="AD16" s="46">
        <f t="shared" si="12"/>
        <v>5.1</v>
      </c>
      <c r="AE16" s="47"/>
      <c r="AF16" s="14" t="s">
        <v>4</v>
      </c>
      <c r="AG16" s="15"/>
      <c r="AH16" s="22">
        <v>13399</v>
      </c>
      <c r="AI16" s="23"/>
      <c r="AJ16" s="46">
        <f t="shared" si="13"/>
        <v>3.4</v>
      </c>
      <c r="AK16" s="47"/>
      <c r="AL16" s="14" t="s">
        <v>4</v>
      </c>
      <c r="AM16" s="15"/>
      <c r="AN16" s="22">
        <v>15254</v>
      </c>
      <c r="AO16" s="23"/>
      <c r="AP16" s="46">
        <f t="shared" si="14"/>
        <v>2.5</v>
      </c>
      <c r="AQ16" s="47"/>
      <c r="AR16" s="14" t="s">
        <v>4</v>
      </c>
      <c r="AS16" s="15"/>
      <c r="AT16" s="22">
        <v>15191</v>
      </c>
      <c r="AU16" s="23"/>
      <c r="AV16" s="46">
        <f t="shared" si="15"/>
        <v>2.3</v>
      </c>
      <c r="AW16" s="47"/>
      <c r="AX16" s="14" t="s">
        <v>4</v>
      </c>
      <c r="AY16" s="15"/>
      <c r="AZ16" s="45"/>
      <c r="BA16" s="12" t="s">
        <v>16</v>
      </c>
      <c r="BB16" s="9"/>
    </row>
    <row r="17" spans="1:54" ht="30" customHeight="1">
      <c r="A17" s="45"/>
      <c r="B17" s="12" t="s">
        <v>17</v>
      </c>
      <c r="C17" s="9"/>
      <c r="D17" s="23">
        <v>546</v>
      </c>
      <c r="E17" s="23"/>
      <c r="F17" s="46">
        <f t="shared" si="8"/>
        <v>100</v>
      </c>
      <c r="G17" s="47"/>
      <c r="H17" s="14" t="s">
        <v>4</v>
      </c>
      <c r="I17" s="15"/>
      <c r="J17" s="22">
        <v>540</v>
      </c>
      <c r="K17" s="23"/>
      <c r="L17" s="46">
        <f t="shared" si="9"/>
        <v>100</v>
      </c>
      <c r="M17" s="47"/>
      <c r="N17" s="14" t="s">
        <v>4</v>
      </c>
      <c r="O17" s="15"/>
      <c r="P17" s="22">
        <v>747</v>
      </c>
      <c r="Q17" s="23"/>
      <c r="R17" s="46">
        <f t="shared" si="10"/>
        <v>100</v>
      </c>
      <c r="S17" s="47"/>
      <c r="T17" s="14" t="s">
        <v>4</v>
      </c>
      <c r="U17" s="14"/>
      <c r="V17" s="22">
        <v>1659</v>
      </c>
      <c r="W17" s="23"/>
      <c r="X17" s="46">
        <f t="shared" si="11"/>
        <v>100</v>
      </c>
      <c r="Y17" s="47"/>
      <c r="Z17" s="14" t="s">
        <v>4</v>
      </c>
      <c r="AA17" s="25"/>
      <c r="AB17" s="22">
        <v>296928</v>
      </c>
      <c r="AC17" s="23"/>
      <c r="AD17" s="46">
        <f t="shared" si="12"/>
        <v>100</v>
      </c>
      <c r="AE17" s="47"/>
      <c r="AF17" s="14" t="s">
        <v>4</v>
      </c>
      <c r="AG17" s="15"/>
      <c r="AH17" s="22">
        <v>390460</v>
      </c>
      <c r="AI17" s="23"/>
      <c r="AJ17" s="46">
        <f t="shared" si="13"/>
        <v>100</v>
      </c>
      <c r="AK17" s="47"/>
      <c r="AL17" s="14" t="s">
        <v>4</v>
      </c>
      <c r="AM17" s="15"/>
      <c r="AN17" s="22">
        <v>613102</v>
      </c>
      <c r="AO17" s="23"/>
      <c r="AP17" s="46">
        <f t="shared" si="14"/>
        <v>100</v>
      </c>
      <c r="AQ17" s="47"/>
      <c r="AR17" s="14" t="s">
        <v>4</v>
      </c>
      <c r="AS17" s="15"/>
      <c r="AT17" s="22">
        <v>670788</v>
      </c>
      <c r="AU17" s="23"/>
      <c r="AV17" s="46">
        <f t="shared" si="15"/>
        <v>100</v>
      </c>
      <c r="AW17" s="47"/>
      <c r="AX17" s="14" t="s">
        <v>4</v>
      </c>
      <c r="AY17" s="15"/>
      <c r="AZ17" s="45"/>
      <c r="BA17" s="12" t="s">
        <v>17</v>
      </c>
      <c r="BB17" s="9"/>
    </row>
    <row r="18" spans="1:54" ht="27.75" customHeight="1">
      <c r="A18" s="45" t="s">
        <v>5</v>
      </c>
      <c r="B18" s="49"/>
      <c r="C18" s="50"/>
      <c r="D18" s="23"/>
      <c r="E18" s="23"/>
      <c r="F18" s="46"/>
      <c r="G18" s="47"/>
      <c r="H18" s="48"/>
      <c r="I18" s="15"/>
      <c r="J18" s="22"/>
      <c r="K18" s="15"/>
      <c r="L18" s="46"/>
      <c r="M18" s="47"/>
      <c r="N18" s="48"/>
      <c r="O18" s="15"/>
      <c r="P18" s="22"/>
      <c r="Q18" s="23"/>
      <c r="R18" s="46"/>
      <c r="S18" s="47"/>
      <c r="T18" s="48"/>
      <c r="U18" s="48"/>
      <c r="V18" s="22"/>
      <c r="W18" s="23"/>
      <c r="X18" s="46"/>
      <c r="Y18" s="47"/>
      <c r="Z18" s="48"/>
      <c r="AA18" s="47"/>
      <c r="AB18" s="22"/>
      <c r="AC18" s="23"/>
      <c r="AD18" s="46"/>
      <c r="AE18" s="47"/>
      <c r="AF18" s="48"/>
      <c r="AG18" s="15"/>
      <c r="AH18" s="22"/>
      <c r="AI18" s="23"/>
      <c r="AJ18" s="46"/>
      <c r="AK18" s="47"/>
      <c r="AL18" s="48"/>
      <c r="AM18" s="15"/>
      <c r="AN18" s="22"/>
      <c r="AO18" s="23"/>
      <c r="AP18" s="46"/>
      <c r="AQ18" s="47"/>
      <c r="AR18" s="48"/>
      <c r="AS18" s="15"/>
      <c r="AT18" s="22"/>
      <c r="AU18" s="23"/>
      <c r="AV18" s="46"/>
      <c r="AW18" s="47"/>
      <c r="AX18" s="48"/>
      <c r="AY18" s="15"/>
      <c r="AZ18" s="45" t="s">
        <v>5</v>
      </c>
      <c r="BA18" s="49"/>
      <c r="BB18" s="50"/>
    </row>
    <row r="19" spans="1:54" ht="28.5" customHeight="1">
      <c r="A19" s="45"/>
      <c r="B19" s="12" t="s">
        <v>9</v>
      </c>
      <c r="C19" s="9"/>
      <c r="D19" s="23">
        <v>376</v>
      </c>
      <c r="E19" s="23"/>
      <c r="F19" s="46">
        <f>ROUND(D19/D$29*100,1)</f>
        <v>20.7</v>
      </c>
      <c r="G19" s="47"/>
      <c r="H19" s="48">
        <f>ROUND(D19/D$26*100,1)</f>
        <v>37.1</v>
      </c>
      <c r="I19" s="15"/>
      <c r="J19" s="22">
        <v>355</v>
      </c>
      <c r="K19" s="23"/>
      <c r="L19" s="46">
        <f>ROUND(J19/J$29*100,1)</f>
        <v>26.2</v>
      </c>
      <c r="M19" s="47"/>
      <c r="N19" s="48">
        <f>ROUND(J19/J$26*100,1)</f>
        <v>45</v>
      </c>
      <c r="O19" s="15"/>
      <c r="P19" s="22">
        <v>379</v>
      </c>
      <c r="Q19" s="23"/>
      <c r="R19" s="46">
        <f>ROUND(P19/P$29*100,1)</f>
        <v>23.8</v>
      </c>
      <c r="S19" s="47"/>
      <c r="T19" s="48">
        <f>ROUND(P19/P$26*100,1)</f>
        <v>42.8</v>
      </c>
      <c r="U19" s="48"/>
      <c r="V19" s="22">
        <v>502</v>
      </c>
      <c r="W19" s="23"/>
      <c r="X19" s="46">
        <f>ROUND(V19/V$29*100,1)</f>
        <v>26.4</v>
      </c>
      <c r="Y19" s="47"/>
      <c r="Z19" s="48">
        <f>ROUND(V19/V$26*100,1)</f>
        <v>39.5</v>
      </c>
      <c r="AA19" s="47"/>
      <c r="AB19" s="22">
        <v>110123</v>
      </c>
      <c r="AC19" s="23"/>
      <c r="AD19" s="46">
        <f>ROUND(AB19/AB$29*100,1)</f>
        <v>44.4</v>
      </c>
      <c r="AE19" s="47"/>
      <c r="AF19" s="48">
        <f>ROUND(AB19/AB$26*100,1)</f>
        <v>49.4</v>
      </c>
      <c r="AG19" s="15"/>
      <c r="AH19" s="22">
        <v>138904</v>
      </c>
      <c r="AI19" s="23"/>
      <c r="AJ19" s="46">
        <f>ROUND(AH19/AH$29*100,1)</f>
        <v>45.8</v>
      </c>
      <c r="AK19" s="47"/>
      <c r="AL19" s="48">
        <f>ROUND(AH19/AH$26*100,1)</f>
        <v>52</v>
      </c>
      <c r="AM19" s="15"/>
      <c r="AN19" s="22">
        <v>184865</v>
      </c>
      <c r="AO19" s="23"/>
      <c r="AP19" s="46">
        <f>ROUND(AN19/AN$29*100,1)</f>
        <v>40.2</v>
      </c>
      <c r="AQ19" s="47"/>
      <c r="AR19" s="48">
        <f>ROUND(AN19/AN$26*100,1)</f>
        <v>46.2</v>
      </c>
      <c r="AS19" s="15"/>
      <c r="AT19" s="22">
        <v>200432</v>
      </c>
      <c r="AU19" s="23"/>
      <c r="AV19" s="46">
        <f>ROUND(AT19/AT$29*100,1)</f>
        <v>42.4</v>
      </c>
      <c r="AW19" s="47"/>
      <c r="AX19" s="48">
        <f>ROUND(AT19/AT$26*100,1)</f>
        <v>48.1</v>
      </c>
      <c r="AY19" s="15"/>
      <c r="AZ19" s="45"/>
      <c r="BA19" s="12" t="s">
        <v>9</v>
      </c>
      <c r="BB19" s="9"/>
    </row>
    <row r="20" spans="1:54" ht="30" customHeight="1">
      <c r="A20" s="45"/>
      <c r="B20" s="12" t="s">
        <v>10</v>
      </c>
      <c r="C20" s="9"/>
      <c r="D20" s="14" t="s">
        <v>4</v>
      </c>
      <c r="E20" s="15"/>
      <c r="F20" s="14" t="s">
        <v>4</v>
      </c>
      <c r="G20" s="47"/>
      <c r="H20" s="14" t="s">
        <v>4</v>
      </c>
      <c r="I20" s="15"/>
      <c r="J20" s="14" t="s">
        <v>4</v>
      </c>
      <c r="K20" s="15"/>
      <c r="L20" s="14" t="s">
        <v>4</v>
      </c>
      <c r="M20" s="47"/>
      <c r="N20" s="14" t="s">
        <v>4</v>
      </c>
      <c r="O20" s="15"/>
      <c r="P20" s="14" t="s">
        <v>4</v>
      </c>
      <c r="Q20" s="15"/>
      <c r="R20" s="14" t="s">
        <v>4</v>
      </c>
      <c r="S20" s="47"/>
      <c r="T20" s="14" t="s">
        <v>4</v>
      </c>
      <c r="U20" s="15"/>
      <c r="V20" s="24" t="s">
        <v>4</v>
      </c>
      <c r="W20" s="15"/>
      <c r="X20" s="14" t="s">
        <v>4</v>
      </c>
      <c r="Y20" s="47"/>
      <c r="Z20" s="14" t="s">
        <v>4</v>
      </c>
      <c r="AA20" s="15"/>
      <c r="AB20" s="24" t="s">
        <v>4</v>
      </c>
      <c r="AC20" s="15"/>
      <c r="AD20" s="14" t="s">
        <v>4</v>
      </c>
      <c r="AE20" s="47"/>
      <c r="AF20" s="14" t="s">
        <v>4</v>
      </c>
      <c r="AG20" s="15"/>
      <c r="AH20" s="14" t="s">
        <v>4</v>
      </c>
      <c r="AI20" s="15"/>
      <c r="AJ20" s="14" t="s">
        <v>4</v>
      </c>
      <c r="AK20" s="47"/>
      <c r="AL20" s="14" t="s">
        <v>4</v>
      </c>
      <c r="AM20" s="15"/>
      <c r="AN20" s="14" t="s">
        <v>4</v>
      </c>
      <c r="AO20" s="15"/>
      <c r="AP20" s="14" t="s">
        <v>4</v>
      </c>
      <c r="AQ20" s="47"/>
      <c r="AR20" s="14" t="s">
        <v>4</v>
      </c>
      <c r="AS20" s="15"/>
      <c r="AT20" s="22">
        <v>411</v>
      </c>
      <c r="AU20" s="23"/>
      <c r="AV20" s="46">
        <f>ROUND(AT20/AT$29*100,1)</f>
        <v>0.1</v>
      </c>
      <c r="AW20" s="47"/>
      <c r="AX20" s="48">
        <f>ROUND(AT20/AT$26*100,1)</f>
        <v>0.1</v>
      </c>
      <c r="AY20" s="15"/>
      <c r="AZ20" s="45"/>
      <c r="BA20" s="12" t="s">
        <v>10</v>
      </c>
      <c r="BB20" s="9"/>
    </row>
    <row r="21" spans="1:54" ht="16.5" customHeight="1">
      <c r="A21" s="45"/>
      <c r="B21" s="12"/>
      <c r="C21" s="9"/>
      <c r="D21" s="23"/>
      <c r="E21" s="23"/>
      <c r="F21" s="46"/>
      <c r="G21" s="47"/>
      <c r="H21" s="48"/>
      <c r="I21" s="15"/>
      <c r="J21" s="23"/>
      <c r="K21" s="23"/>
      <c r="L21" s="46"/>
      <c r="M21" s="47"/>
      <c r="N21" s="48"/>
      <c r="O21" s="15"/>
      <c r="P21" s="22"/>
      <c r="Q21" s="23"/>
      <c r="R21" s="46"/>
      <c r="S21" s="47"/>
      <c r="T21" s="48"/>
      <c r="U21" s="15"/>
      <c r="V21" s="22"/>
      <c r="W21" s="23"/>
      <c r="X21" s="46"/>
      <c r="Y21" s="47"/>
      <c r="Z21" s="48"/>
      <c r="AA21" s="47"/>
      <c r="AB21" s="22"/>
      <c r="AC21" s="23"/>
      <c r="AD21" s="46"/>
      <c r="AE21" s="47"/>
      <c r="AF21" s="48"/>
      <c r="AG21" s="15"/>
      <c r="AH21" s="22"/>
      <c r="AI21" s="23"/>
      <c r="AJ21" s="46"/>
      <c r="AK21" s="47"/>
      <c r="AL21" s="48"/>
      <c r="AM21" s="15"/>
      <c r="AN21" s="22"/>
      <c r="AO21" s="23"/>
      <c r="AP21" s="46"/>
      <c r="AQ21" s="47"/>
      <c r="AR21" s="48"/>
      <c r="AS21" s="15"/>
      <c r="AT21" s="22"/>
      <c r="AU21" s="23"/>
      <c r="AV21" s="46"/>
      <c r="AW21" s="47"/>
      <c r="AX21" s="48"/>
      <c r="AY21" s="15"/>
      <c r="AZ21" s="45"/>
      <c r="BA21" s="12"/>
      <c r="BB21" s="9"/>
    </row>
    <row r="22" spans="1:54" ht="15" customHeight="1">
      <c r="A22" s="45"/>
      <c r="B22" s="17" t="s">
        <v>43</v>
      </c>
      <c r="C22" s="9" t="s">
        <v>44</v>
      </c>
      <c r="D22" s="75" t="s">
        <v>4</v>
      </c>
      <c r="E22" s="23"/>
      <c r="F22" s="74" t="s">
        <v>4</v>
      </c>
      <c r="G22" s="47"/>
      <c r="H22" s="74" t="s">
        <v>4</v>
      </c>
      <c r="I22" s="15"/>
      <c r="J22" s="75" t="s">
        <v>4</v>
      </c>
      <c r="K22" s="23"/>
      <c r="L22" s="74" t="s">
        <v>4</v>
      </c>
      <c r="M22" s="47"/>
      <c r="N22" s="74" t="s">
        <v>4</v>
      </c>
      <c r="O22" s="15"/>
      <c r="P22" s="75" t="s">
        <v>4</v>
      </c>
      <c r="Q22" s="23"/>
      <c r="R22" s="74" t="s">
        <v>4</v>
      </c>
      <c r="S22" s="47"/>
      <c r="T22" s="74" t="s">
        <v>4</v>
      </c>
      <c r="U22" s="15"/>
      <c r="V22" s="71">
        <v>100</v>
      </c>
      <c r="W22" s="23"/>
      <c r="X22" s="70">
        <f>ROUND(V22/V$17*100,1)</f>
        <v>6</v>
      </c>
      <c r="Y22" s="47"/>
      <c r="Z22" s="70">
        <f>ROUND(V22/V$14*100,1)</f>
        <v>8.3</v>
      </c>
      <c r="AA22" s="15"/>
      <c r="AB22" s="71">
        <v>37289</v>
      </c>
      <c r="AC22" s="23"/>
      <c r="AD22" s="70">
        <f>ROUND(AB22/AB$29*100,1)</f>
        <v>15</v>
      </c>
      <c r="AE22" s="47"/>
      <c r="AF22" s="70">
        <f>ROUND(AB22/AB$26*100,1)</f>
        <v>16.7</v>
      </c>
      <c r="AG22" s="15"/>
      <c r="AH22" s="71">
        <v>38936</v>
      </c>
      <c r="AI22" s="23"/>
      <c r="AJ22" s="70">
        <f>ROUND(AH22/AH$29*100,1)</f>
        <v>12.8</v>
      </c>
      <c r="AK22" s="47"/>
      <c r="AL22" s="70">
        <f>ROUND(AH22/AH$26*100,1)</f>
        <v>14.6</v>
      </c>
      <c r="AM22" s="15"/>
      <c r="AN22" s="71">
        <v>53800</v>
      </c>
      <c r="AO22" s="23"/>
      <c r="AP22" s="70">
        <f>ROUND(AN22/AN$29*100,1)</f>
        <v>11.7</v>
      </c>
      <c r="AQ22" s="47"/>
      <c r="AR22" s="70">
        <f>ROUND(AN22/AN$26*100,1)</f>
        <v>13.4</v>
      </c>
      <c r="AS22" s="15"/>
      <c r="AT22" s="71">
        <v>40146</v>
      </c>
      <c r="AU22" s="23"/>
      <c r="AV22" s="70">
        <f>ROUND(AT22/AT$29*100,1)</f>
        <v>8.5</v>
      </c>
      <c r="AW22" s="47"/>
      <c r="AX22" s="70">
        <f>ROUND(AT22/AT$26*100,1)</f>
        <v>9.6</v>
      </c>
      <c r="AY22" s="15"/>
      <c r="AZ22" s="45"/>
      <c r="BA22" s="17" t="s">
        <v>43</v>
      </c>
      <c r="BB22" s="9" t="s">
        <v>44</v>
      </c>
    </row>
    <row r="23" spans="1:54" ht="15" customHeight="1">
      <c r="A23" s="45"/>
      <c r="B23" s="18" t="s">
        <v>42</v>
      </c>
      <c r="C23" s="9"/>
      <c r="D23" s="75"/>
      <c r="E23" s="23"/>
      <c r="F23" s="74"/>
      <c r="G23" s="47"/>
      <c r="H23" s="74"/>
      <c r="I23" s="15"/>
      <c r="J23" s="75"/>
      <c r="K23" s="23"/>
      <c r="L23" s="74"/>
      <c r="M23" s="47"/>
      <c r="N23" s="74"/>
      <c r="O23" s="15"/>
      <c r="P23" s="75"/>
      <c r="Q23" s="23"/>
      <c r="R23" s="74"/>
      <c r="S23" s="47"/>
      <c r="T23" s="74"/>
      <c r="U23" s="15"/>
      <c r="V23" s="71"/>
      <c r="W23" s="23"/>
      <c r="X23" s="71"/>
      <c r="Y23" s="47"/>
      <c r="Z23" s="71"/>
      <c r="AA23" s="15"/>
      <c r="AB23" s="71"/>
      <c r="AC23" s="23"/>
      <c r="AD23" s="71"/>
      <c r="AE23" s="47"/>
      <c r="AF23" s="71"/>
      <c r="AG23" s="15"/>
      <c r="AH23" s="71"/>
      <c r="AI23" s="23"/>
      <c r="AJ23" s="71"/>
      <c r="AK23" s="47"/>
      <c r="AL23" s="71"/>
      <c r="AM23" s="15"/>
      <c r="AN23" s="71"/>
      <c r="AO23" s="23"/>
      <c r="AP23" s="71"/>
      <c r="AQ23" s="47"/>
      <c r="AR23" s="71"/>
      <c r="AS23" s="15"/>
      <c r="AT23" s="71"/>
      <c r="AU23" s="23"/>
      <c r="AV23" s="71"/>
      <c r="AW23" s="47"/>
      <c r="AX23" s="71"/>
      <c r="AY23" s="15"/>
      <c r="AZ23" s="45"/>
      <c r="BA23" s="18" t="s">
        <v>42</v>
      </c>
      <c r="BB23" s="9"/>
    </row>
    <row r="24" spans="1:54" ht="30" customHeight="1">
      <c r="A24" s="45"/>
      <c r="B24" s="12" t="s">
        <v>18</v>
      </c>
      <c r="C24" s="9"/>
      <c r="D24" s="23">
        <v>162</v>
      </c>
      <c r="E24" s="23"/>
      <c r="F24" s="46">
        <f aca="true" t="shared" si="16" ref="F24:F29">ROUND(D24/D$29*100,1)</f>
        <v>8.9</v>
      </c>
      <c r="G24" s="47"/>
      <c r="H24" s="48">
        <f>ROUND(D24/D$26*100,1)</f>
        <v>16</v>
      </c>
      <c r="I24" s="15"/>
      <c r="J24" s="22">
        <v>135</v>
      </c>
      <c r="K24" s="23"/>
      <c r="L24" s="46">
        <f aca="true" t="shared" si="17" ref="L24:L29">ROUND(J24/J$29*100,1)</f>
        <v>10</v>
      </c>
      <c r="M24" s="47"/>
      <c r="N24" s="48">
        <f>ROUND(J24/J$26*100,1)</f>
        <v>17.1</v>
      </c>
      <c r="O24" s="15"/>
      <c r="P24" s="22">
        <v>161</v>
      </c>
      <c r="Q24" s="23"/>
      <c r="R24" s="46">
        <f aca="true" t="shared" si="18" ref="R24:R29">ROUND(P24/P$29*100,1)</f>
        <v>10.1</v>
      </c>
      <c r="S24" s="47"/>
      <c r="T24" s="48">
        <f>ROUND(P24/P$26*100,1)</f>
        <v>18.2</v>
      </c>
      <c r="U24" s="48"/>
      <c r="V24" s="22">
        <v>115</v>
      </c>
      <c r="W24" s="23"/>
      <c r="X24" s="46">
        <f aca="true" t="shared" si="19" ref="X24:X29">ROUND(V24/V$29*100,1)</f>
        <v>6.1</v>
      </c>
      <c r="Y24" s="47"/>
      <c r="Z24" s="48">
        <f>ROUND(V24/V$26*100,1)</f>
        <v>9</v>
      </c>
      <c r="AA24" s="47"/>
      <c r="AB24" s="22">
        <v>47832</v>
      </c>
      <c r="AC24" s="23"/>
      <c r="AD24" s="46">
        <f aca="true" t="shared" si="20" ref="AD24:AD29">ROUND(AB24/AB$29*100,1)</f>
        <v>19.3</v>
      </c>
      <c r="AE24" s="47"/>
      <c r="AF24" s="48">
        <f>ROUND(AB24/AB$26*100,1)</f>
        <v>21.5</v>
      </c>
      <c r="AG24" s="15"/>
      <c r="AH24" s="22">
        <v>51904</v>
      </c>
      <c r="AI24" s="23"/>
      <c r="AJ24" s="46">
        <f aca="true" t="shared" si="21" ref="AJ24:AJ29">ROUND(AH24/AH$29*100,1)</f>
        <v>17.1</v>
      </c>
      <c r="AK24" s="47"/>
      <c r="AL24" s="48">
        <f>ROUND(AH24/AH$26*100,1)</f>
        <v>19.4</v>
      </c>
      <c r="AM24" s="15"/>
      <c r="AN24" s="22">
        <v>88515</v>
      </c>
      <c r="AO24" s="23"/>
      <c r="AP24" s="46">
        <f aca="true" t="shared" si="22" ref="AP24:AP29">ROUND(AN24/AN$29*100,1)</f>
        <v>19.3</v>
      </c>
      <c r="AQ24" s="47"/>
      <c r="AR24" s="48">
        <f>ROUND(AN24/AN$26*100,1)</f>
        <v>22.1</v>
      </c>
      <c r="AS24" s="15"/>
      <c r="AT24" s="22">
        <v>86481</v>
      </c>
      <c r="AU24" s="23"/>
      <c r="AV24" s="46">
        <f aca="true" t="shared" si="23" ref="AV24:AV29">ROUND(AT24/AT$29*100,1)</f>
        <v>18.3</v>
      </c>
      <c r="AW24" s="47"/>
      <c r="AX24" s="48">
        <f>ROUND(AT24/AT$26*100,1)</f>
        <v>20.7</v>
      </c>
      <c r="AY24" s="15"/>
      <c r="AZ24" s="45"/>
      <c r="BA24" s="12" t="s">
        <v>18</v>
      </c>
      <c r="BB24" s="9"/>
    </row>
    <row r="25" spans="1:54" ht="30" customHeight="1">
      <c r="A25" s="45"/>
      <c r="B25" s="12" t="s">
        <v>13</v>
      </c>
      <c r="C25" s="9"/>
      <c r="D25" s="23">
        <f>D26-SUM(D19:D24)</f>
        <v>476</v>
      </c>
      <c r="E25" s="23"/>
      <c r="F25" s="46">
        <f t="shared" si="16"/>
        <v>26.3</v>
      </c>
      <c r="G25" s="47"/>
      <c r="H25" s="48">
        <f>ROUND(D25/D$26*100,1)</f>
        <v>46.9</v>
      </c>
      <c r="I25" s="15"/>
      <c r="J25" s="22">
        <f>J26-SUM(J19:J24)</f>
        <v>299</v>
      </c>
      <c r="K25" s="23"/>
      <c r="L25" s="46">
        <f t="shared" si="17"/>
        <v>22.1</v>
      </c>
      <c r="M25" s="47"/>
      <c r="N25" s="48">
        <f>ROUND(J25/J$26*100,1)</f>
        <v>37.9</v>
      </c>
      <c r="O25" s="15"/>
      <c r="P25" s="22">
        <f>P26-SUM(P19:P24)</f>
        <v>346</v>
      </c>
      <c r="Q25" s="23"/>
      <c r="R25" s="46">
        <f t="shared" si="18"/>
        <v>21.7</v>
      </c>
      <c r="S25" s="47"/>
      <c r="T25" s="48">
        <f>ROUND(P25/P$26*100,1)</f>
        <v>39.1</v>
      </c>
      <c r="U25" s="48"/>
      <c r="V25" s="22">
        <f>V26-SUM(V19:V24)</f>
        <v>555</v>
      </c>
      <c r="W25" s="23"/>
      <c r="X25" s="46">
        <f t="shared" si="19"/>
        <v>29.2</v>
      </c>
      <c r="Y25" s="47"/>
      <c r="Z25" s="48">
        <f>ROUND(V25/V$26*100,1)</f>
        <v>43.6</v>
      </c>
      <c r="AA25" s="47"/>
      <c r="AB25" s="22">
        <f>AB26-SUM(AB19:AB24)</f>
        <v>27464</v>
      </c>
      <c r="AC25" s="23"/>
      <c r="AD25" s="46">
        <f t="shared" si="20"/>
        <v>11.1</v>
      </c>
      <c r="AE25" s="47"/>
      <c r="AF25" s="48">
        <f>ROUND(AB25/AB$26*100,1)</f>
        <v>12.3</v>
      </c>
      <c r="AG25" s="15"/>
      <c r="AH25" s="22">
        <f>AH26-SUM(AH19:AH24)</f>
        <v>37601</v>
      </c>
      <c r="AI25" s="23"/>
      <c r="AJ25" s="46">
        <f t="shared" si="21"/>
        <v>12.4</v>
      </c>
      <c r="AK25" s="47"/>
      <c r="AL25" s="48">
        <f>ROUND(AH25/AH$26*100,1)</f>
        <v>14.1</v>
      </c>
      <c r="AM25" s="15"/>
      <c r="AN25" s="22">
        <f>AN26-SUM(AN19:AN24)</f>
        <v>72849</v>
      </c>
      <c r="AO25" s="23"/>
      <c r="AP25" s="46">
        <f t="shared" si="22"/>
        <v>15.8</v>
      </c>
      <c r="AQ25" s="47"/>
      <c r="AR25" s="48">
        <f>ROUND(AN25/AN$26*100,1)</f>
        <v>18.2</v>
      </c>
      <c r="AS25" s="15"/>
      <c r="AT25" s="22">
        <f>AT26-SUM(AT19:AT24)</f>
        <v>89567</v>
      </c>
      <c r="AU25" s="23"/>
      <c r="AV25" s="46">
        <f t="shared" si="23"/>
        <v>18.9</v>
      </c>
      <c r="AW25" s="47"/>
      <c r="AX25" s="48">
        <f>ROUND(AT25/AT$26*100,1)</f>
        <v>21.5</v>
      </c>
      <c r="AY25" s="15"/>
      <c r="AZ25" s="45"/>
      <c r="BA25" s="12" t="s">
        <v>13</v>
      </c>
      <c r="BB25" s="9"/>
    </row>
    <row r="26" spans="1:54" ht="30" customHeight="1">
      <c r="A26" s="45"/>
      <c r="B26" s="12" t="s">
        <v>15</v>
      </c>
      <c r="C26" s="9"/>
      <c r="D26" s="23">
        <f>D29-D27-D28</f>
        <v>1014</v>
      </c>
      <c r="E26" s="23"/>
      <c r="F26" s="46">
        <f t="shared" si="16"/>
        <v>55.9</v>
      </c>
      <c r="G26" s="47"/>
      <c r="H26" s="48">
        <f>ROUND(D26/D$26*100,1)</f>
        <v>100</v>
      </c>
      <c r="I26" s="15"/>
      <c r="J26" s="22">
        <f>J29-J27-J28</f>
        <v>789</v>
      </c>
      <c r="K26" s="23"/>
      <c r="L26" s="46">
        <f t="shared" si="17"/>
        <v>58.2</v>
      </c>
      <c r="M26" s="47"/>
      <c r="N26" s="48">
        <f>ROUND(J26/J$26*100,1)</f>
        <v>100</v>
      </c>
      <c r="O26" s="15"/>
      <c r="P26" s="22">
        <f>P29-P27-P28</f>
        <v>886</v>
      </c>
      <c r="Q26" s="23"/>
      <c r="R26" s="46">
        <f t="shared" si="18"/>
        <v>55.7</v>
      </c>
      <c r="S26" s="47"/>
      <c r="T26" s="48">
        <f>ROUND(P26/P$26*100,1)</f>
        <v>100</v>
      </c>
      <c r="U26" s="48"/>
      <c r="V26" s="22">
        <f>V29-V27-V28</f>
        <v>1272</v>
      </c>
      <c r="W26" s="23"/>
      <c r="X26" s="46">
        <f t="shared" si="19"/>
        <v>66.9</v>
      </c>
      <c r="Y26" s="47"/>
      <c r="Z26" s="48">
        <f>ROUND(V26/V$26*100,1)</f>
        <v>100</v>
      </c>
      <c r="AA26" s="47"/>
      <c r="AB26" s="22">
        <f>AB29-AB27-AB28</f>
        <v>222708</v>
      </c>
      <c r="AC26" s="23"/>
      <c r="AD26" s="46">
        <f t="shared" si="20"/>
        <v>89.8</v>
      </c>
      <c r="AE26" s="47"/>
      <c r="AF26" s="48">
        <f>ROUND(AB26/AB$26*100,1)</f>
        <v>100</v>
      </c>
      <c r="AG26" s="15"/>
      <c r="AH26" s="22">
        <f>AH29-AH27-AH28</f>
        <v>267345</v>
      </c>
      <c r="AI26" s="23"/>
      <c r="AJ26" s="46">
        <f t="shared" si="21"/>
        <v>88.2</v>
      </c>
      <c r="AK26" s="47"/>
      <c r="AL26" s="48">
        <f>ROUND(AH26/AH$26*100,1)</f>
        <v>100</v>
      </c>
      <c r="AM26" s="15"/>
      <c r="AN26" s="22">
        <f>AN29-AN27-AN28</f>
        <v>400029</v>
      </c>
      <c r="AO26" s="23"/>
      <c r="AP26" s="46">
        <f t="shared" si="22"/>
        <v>87</v>
      </c>
      <c r="AQ26" s="47"/>
      <c r="AR26" s="48">
        <f>ROUND(AN26/AN$26*100,1)</f>
        <v>100</v>
      </c>
      <c r="AS26" s="15"/>
      <c r="AT26" s="22">
        <f>AT29-AT27-AT28</f>
        <v>417037</v>
      </c>
      <c r="AU26" s="23"/>
      <c r="AV26" s="46">
        <f t="shared" si="23"/>
        <v>88.2</v>
      </c>
      <c r="AW26" s="47"/>
      <c r="AX26" s="48">
        <f>ROUND(AT26/AT$26*100,1)</f>
        <v>100</v>
      </c>
      <c r="AY26" s="15"/>
      <c r="AZ26" s="45"/>
      <c r="BA26" s="12" t="s">
        <v>15</v>
      </c>
      <c r="BB26" s="9"/>
    </row>
    <row r="27" spans="1:54" ht="30" customHeight="1">
      <c r="A27" s="45"/>
      <c r="B27" s="12" t="s">
        <v>14</v>
      </c>
      <c r="C27" s="9"/>
      <c r="D27" s="23">
        <v>556</v>
      </c>
      <c r="E27" s="23"/>
      <c r="F27" s="46">
        <f t="shared" si="16"/>
        <v>30.7</v>
      </c>
      <c r="G27" s="47"/>
      <c r="H27" s="14" t="s">
        <v>4</v>
      </c>
      <c r="I27" s="15"/>
      <c r="J27" s="22">
        <v>388</v>
      </c>
      <c r="K27" s="23"/>
      <c r="L27" s="46">
        <f t="shared" si="17"/>
        <v>28.6</v>
      </c>
      <c r="M27" s="47"/>
      <c r="N27" s="14" t="s">
        <v>4</v>
      </c>
      <c r="O27" s="15"/>
      <c r="P27" s="22">
        <v>510</v>
      </c>
      <c r="Q27" s="23"/>
      <c r="R27" s="46">
        <f t="shared" si="18"/>
        <v>32.1</v>
      </c>
      <c r="S27" s="47"/>
      <c r="T27" s="14" t="s">
        <v>4</v>
      </c>
      <c r="U27" s="14"/>
      <c r="V27" s="22">
        <v>210</v>
      </c>
      <c r="W27" s="23"/>
      <c r="X27" s="46">
        <f t="shared" si="19"/>
        <v>11.1</v>
      </c>
      <c r="Y27" s="47"/>
      <c r="Z27" s="14" t="s">
        <v>4</v>
      </c>
      <c r="AA27" s="25"/>
      <c r="AB27" s="22">
        <v>15015</v>
      </c>
      <c r="AC27" s="23"/>
      <c r="AD27" s="46">
        <f t="shared" si="20"/>
        <v>6.1</v>
      </c>
      <c r="AE27" s="47"/>
      <c r="AF27" s="14" t="s">
        <v>4</v>
      </c>
      <c r="AG27" s="15"/>
      <c r="AH27" s="22">
        <v>21638</v>
      </c>
      <c r="AI27" s="23"/>
      <c r="AJ27" s="46">
        <f t="shared" si="21"/>
        <v>7.1</v>
      </c>
      <c r="AK27" s="47"/>
      <c r="AL27" s="14" t="s">
        <v>4</v>
      </c>
      <c r="AM27" s="15"/>
      <c r="AN27" s="22">
        <v>43817</v>
      </c>
      <c r="AO27" s="23"/>
      <c r="AP27" s="46">
        <f t="shared" si="22"/>
        <v>9.5</v>
      </c>
      <c r="AQ27" s="47"/>
      <c r="AR27" s="14" t="s">
        <v>4</v>
      </c>
      <c r="AS27" s="15"/>
      <c r="AT27" s="22">
        <v>38256</v>
      </c>
      <c r="AU27" s="23"/>
      <c r="AV27" s="46">
        <f t="shared" si="23"/>
        <v>8.1</v>
      </c>
      <c r="AW27" s="47"/>
      <c r="AX27" s="14" t="s">
        <v>4</v>
      </c>
      <c r="AY27" s="15"/>
      <c r="AZ27" s="45"/>
      <c r="BA27" s="12" t="s">
        <v>14</v>
      </c>
      <c r="BB27" s="9"/>
    </row>
    <row r="28" spans="1:54" ht="30" customHeight="1">
      <c r="A28" s="45"/>
      <c r="B28" s="12" t="s">
        <v>16</v>
      </c>
      <c r="C28" s="9"/>
      <c r="D28" s="23">
        <v>243</v>
      </c>
      <c r="E28" s="23"/>
      <c r="F28" s="46">
        <f t="shared" si="16"/>
        <v>13.4</v>
      </c>
      <c r="G28" s="47"/>
      <c r="H28" s="14" t="s">
        <v>4</v>
      </c>
      <c r="I28" s="15"/>
      <c r="J28" s="22">
        <v>178</v>
      </c>
      <c r="K28" s="23"/>
      <c r="L28" s="46">
        <f t="shared" si="17"/>
        <v>13.1</v>
      </c>
      <c r="M28" s="47"/>
      <c r="N28" s="14" t="s">
        <v>4</v>
      </c>
      <c r="O28" s="15"/>
      <c r="P28" s="22">
        <v>195</v>
      </c>
      <c r="Q28" s="23"/>
      <c r="R28" s="46">
        <f t="shared" si="18"/>
        <v>12.3</v>
      </c>
      <c r="S28" s="47"/>
      <c r="T28" s="14" t="s">
        <v>4</v>
      </c>
      <c r="U28" s="14"/>
      <c r="V28" s="22">
        <v>418</v>
      </c>
      <c r="W28" s="23"/>
      <c r="X28" s="46">
        <f t="shared" si="19"/>
        <v>22</v>
      </c>
      <c r="Y28" s="47"/>
      <c r="Z28" s="14" t="s">
        <v>4</v>
      </c>
      <c r="AA28" s="25"/>
      <c r="AB28" s="22">
        <v>10298</v>
      </c>
      <c r="AC28" s="23"/>
      <c r="AD28" s="46">
        <f t="shared" si="20"/>
        <v>4.2</v>
      </c>
      <c r="AE28" s="47"/>
      <c r="AF28" s="14" t="s">
        <v>4</v>
      </c>
      <c r="AG28" s="15"/>
      <c r="AH28" s="22">
        <v>14214</v>
      </c>
      <c r="AI28" s="23"/>
      <c r="AJ28" s="46">
        <f t="shared" si="21"/>
        <v>4.7</v>
      </c>
      <c r="AK28" s="47"/>
      <c r="AL28" s="14" t="s">
        <v>4</v>
      </c>
      <c r="AM28" s="15"/>
      <c r="AN28" s="22">
        <v>15863</v>
      </c>
      <c r="AO28" s="23"/>
      <c r="AP28" s="46">
        <f t="shared" si="22"/>
        <v>3.5</v>
      </c>
      <c r="AQ28" s="47"/>
      <c r="AR28" s="14" t="s">
        <v>4</v>
      </c>
      <c r="AS28" s="15"/>
      <c r="AT28" s="22">
        <v>17540</v>
      </c>
      <c r="AU28" s="23"/>
      <c r="AV28" s="46">
        <f t="shared" si="23"/>
        <v>3.7</v>
      </c>
      <c r="AW28" s="47"/>
      <c r="AX28" s="14" t="s">
        <v>4</v>
      </c>
      <c r="AY28" s="15"/>
      <c r="AZ28" s="45"/>
      <c r="BA28" s="12" t="s">
        <v>16</v>
      </c>
      <c r="BB28" s="9"/>
    </row>
    <row r="29" spans="1:54" ht="30" customHeight="1">
      <c r="A29" s="45"/>
      <c r="B29" s="12" t="s">
        <v>19</v>
      </c>
      <c r="C29" s="9"/>
      <c r="D29" s="23">
        <v>1813</v>
      </c>
      <c r="E29" s="23"/>
      <c r="F29" s="46">
        <f t="shared" si="16"/>
        <v>100</v>
      </c>
      <c r="G29" s="47"/>
      <c r="H29" s="14" t="s">
        <v>4</v>
      </c>
      <c r="I29" s="15"/>
      <c r="J29" s="22">
        <v>1355</v>
      </c>
      <c r="K29" s="23"/>
      <c r="L29" s="46">
        <f t="shared" si="17"/>
        <v>100</v>
      </c>
      <c r="M29" s="47"/>
      <c r="N29" s="14" t="s">
        <v>4</v>
      </c>
      <c r="O29" s="15"/>
      <c r="P29" s="22">
        <v>1591</v>
      </c>
      <c r="Q29" s="23"/>
      <c r="R29" s="46">
        <f t="shared" si="18"/>
        <v>100</v>
      </c>
      <c r="S29" s="47"/>
      <c r="T29" s="14" t="s">
        <v>4</v>
      </c>
      <c r="U29" s="14"/>
      <c r="V29" s="22">
        <v>1900</v>
      </c>
      <c r="W29" s="23"/>
      <c r="X29" s="46">
        <f t="shared" si="19"/>
        <v>100</v>
      </c>
      <c r="Y29" s="47"/>
      <c r="Z29" s="14" t="s">
        <v>4</v>
      </c>
      <c r="AA29" s="25"/>
      <c r="AB29" s="22">
        <v>248021</v>
      </c>
      <c r="AC29" s="23"/>
      <c r="AD29" s="46">
        <f t="shared" si="20"/>
        <v>100</v>
      </c>
      <c r="AE29" s="47"/>
      <c r="AF29" s="14" t="s">
        <v>4</v>
      </c>
      <c r="AG29" s="15"/>
      <c r="AH29" s="22">
        <v>303197</v>
      </c>
      <c r="AI29" s="23"/>
      <c r="AJ29" s="46">
        <f t="shared" si="21"/>
        <v>100</v>
      </c>
      <c r="AK29" s="47"/>
      <c r="AL29" s="14" t="s">
        <v>4</v>
      </c>
      <c r="AM29" s="15"/>
      <c r="AN29" s="22">
        <v>459709</v>
      </c>
      <c r="AO29" s="23"/>
      <c r="AP29" s="46">
        <f t="shared" si="22"/>
        <v>100</v>
      </c>
      <c r="AQ29" s="47"/>
      <c r="AR29" s="14" t="s">
        <v>4</v>
      </c>
      <c r="AS29" s="15"/>
      <c r="AT29" s="22">
        <v>472833</v>
      </c>
      <c r="AU29" s="23"/>
      <c r="AV29" s="46">
        <f t="shared" si="23"/>
        <v>100</v>
      </c>
      <c r="AW29" s="47"/>
      <c r="AX29" s="14" t="s">
        <v>4</v>
      </c>
      <c r="AY29" s="15"/>
      <c r="AZ29" s="45"/>
      <c r="BA29" s="12" t="s">
        <v>19</v>
      </c>
      <c r="BB29" s="9"/>
    </row>
    <row r="30" spans="1:54" ht="28.5" customHeight="1">
      <c r="A30" s="45" t="s">
        <v>45</v>
      </c>
      <c r="B30" s="26"/>
      <c r="C30" s="3"/>
      <c r="D30" s="23"/>
      <c r="E30" s="23"/>
      <c r="F30" s="46"/>
      <c r="G30" s="47"/>
      <c r="H30" s="48"/>
      <c r="I30" s="15"/>
      <c r="J30" s="22"/>
      <c r="K30" s="15"/>
      <c r="L30" s="46"/>
      <c r="M30" s="47"/>
      <c r="N30" s="48"/>
      <c r="O30" s="15"/>
      <c r="P30" s="22"/>
      <c r="Q30" s="23"/>
      <c r="R30" s="46"/>
      <c r="S30" s="47"/>
      <c r="T30" s="48"/>
      <c r="U30" s="48"/>
      <c r="V30" s="22"/>
      <c r="W30" s="23"/>
      <c r="X30" s="46"/>
      <c r="Y30" s="47"/>
      <c r="Z30" s="48"/>
      <c r="AA30" s="47"/>
      <c r="AB30" s="22"/>
      <c r="AC30" s="23"/>
      <c r="AD30" s="46"/>
      <c r="AE30" s="47"/>
      <c r="AF30" s="48"/>
      <c r="AG30" s="15"/>
      <c r="AH30" s="22"/>
      <c r="AI30" s="23"/>
      <c r="AJ30" s="46"/>
      <c r="AK30" s="47"/>
      <c r="AL30" s="48"/>
      <c r="AM30" s="15"/>
      <c r="AN30" s="22"/>
      <c r="AO30" s="23"/>
      <c r="AP30" s="46"/>
      <c r="AQ30" s="47"/>
      <c r="AR30" s="48"/>
      <c r="AS30" s="15"/>
      <c r="AT30" s="22"/>
      <c r="AU30" s="23"/>
      <c r="AV30" s="46"/>
      <c r="AW30" s="47"/>
      <c r="AX30" s="48"/>
      <c r="AY30" s="15"/>
      <c r="AZ30" s="45" t="s">
        <v>45</v>
      </c>
      <c r="BA30" s="26"/>
      <c r="BB30" s="3"/>
    </row>
    <row r="31" spans="1:54" ht="28.5" customHeight="1">
      <c r="A31" s="45"/>
      <c r="B31" s="12" t="s">
        <v>9</v>
      </c>
      <c r="C31" s="9"/>
      <c r="D31" s="22">
        <f>D7+D19</f>
        <v>625</v>
      </c>
      <c r="E31" s="23"/>
      <c r="F31" s="46">
        <f>ROUND(D31/D$41*100,1)</f>
        <v>26.5</v>
      </c>
      <c r="G31" s="47"/>
      <c r="H31" s="48">
        <f>ROUND(D31/D$38*100,1)</f>
        <v>44.3</v>
      </c>
      <c r="I31" s="15"/>
      <c r="J31" s="22">
        <f>J7+J19</f>
        <v>602</v>
      </c>
      <c r="K31" s="23"/>
      <c r="L31" s="46">
        <f>ROUND(J31/J$41*100,1)</f>
        <v>31.8</v>
      </c>
      <c r="M31" s="47"/>
      <c r="N31" s="48">
        <f>ROUND(J31/J$38*100,1)</f>
        <v>50.5</v>
      </c>
      <c r="O31" s="15"/>
      <c r="P31" s="22">
        <f>P7+P19</f>
        <v>632</v>
      </c>
      <c r="Q31" s="23"/>
      <c r="R31" s="46">
        <f>ROUND(P31/P$41*100,1)</f>
        <v>27</v>
      </c>
      <c r="S31" s="47"/>
      <c r="T31" s="48">
        <f>ROUND(P31/P$38*100,1)</f>
        <v>46.1</v>
      </c>
      <c r="U31" s="48"/>
      <c r="V31" s="22">
        <f>V7+V19</f>
        <v>784</v>
      </c>
      <c r="W31" s="23"/>
      <c r="X31" s="46">
        <f>ROUND(V31/V$41*100,1)</f>
        <v>22</v>
      </c>
      <c r="Y31" s="47"/>
      <c r="Z31" s="48">
        <f>ROUND(V31/V$38*100,1)</f>
        <v>31.6</v>
      </c>
      <c r="AA31" s="47"/>
      <c r="AB31" s="22">
        <f>AB7+AB19</f>
        <v>188281</v>
      </c>
      <c r="AC31" s="23"/>
      <c r="AD31" s="46">
        <f>ROUND(AB31/AB$41*100,1)</f>
        <v>34.6</v>
      </c>
      <c r="AE31" s="47"/>
      <c r="AF31" s="48">
        <f>ROUND(AB31/AB$38*100,1)</f>
        <v>38.7</v>
      </c>
      <c r="AG31" s="15"/>
      <c r="AH31" s="22">
        <f>AH7+AH19</f>
        <v>272263</v>
      </c>
      <c r="AI31" s="23"/>
      <c r="AJ31" s="46">
        <f>ROUND(AH31/AH$41*100,1)</f>
        <v>39.3</v>
      </c>
      <c r="AK31" s="47"/>
      <c r="AL31" s="48">
        <f>ROUND(AH31/AH$38*100,1)</f>
        <v>44.4</v>
      </c>
      <c r="AM31" s="15"/>
      <c r="AN31" s="22">
        <f>AN7+AN19</f>
        <v>336205</v>
      </c>
      <c r="AO31" s="23"/>
      <c r="AP31" s="46">
        <f>ROUND(AN31/AN$41*100,1)</f>
        <v>31.3</v>
      </c>
      <c r="AQ31" s="47"/>
      <c r="AR31" s="48">
        <f>ROUND(AN31/AN$38*100,1)</f>
        <v>36</v>
      </c>
      <c r="AS31" s="15"/>
      <c r="AT31" s="22">
        <f>AT7+AT19</f>
        <v>367888</v>
      </c>
      <c r="AU31" s="23"/>
      <c r="AV31" s="46">
        <f>ROUND(AT31/AT$41*100,1)</f>
        <v>32.2</v>
      </c>
      <c r="AW31" s="47"/>
      <c r="AX31" s="48">
        <f>ROUND(AT31/AT$38*100,1)</f>
        <v>36.2</v>
      </c>
      <c r="AY31" s="15"/>
      <c r="AZ31" s="45"/>
      <c r="BA31" s="12" t="s">
        <v>9</v>
      </c>
      <c r="BB31" s="9"/>
    </row>
    <row r="32" spans="1:54" ht="30" customHeight="1">
      <c r="A32" s="45"/>
      <c r="B32" s="12" t="s">
        <v>10</v>
      </c>
      <c r="C32" s="9"/>
      <c r="D32" s="14" t="s">
        <v>4</v>
      </c>
      <c r="E32" s="15"/>
      <c r="F32" s="14" t="s">
        <v>4</v>
      </c>
      <c r="G32" s="47"/>
      <c r="H32" s="14" t="s">
        <v>4</v>
      </c>
      <c r="I32" s="15"/>
      <c r="J32" s="14" t="s">
        <v>4</v>
      </c>
      <c r="K32" s="15"/>
      <c r="L32" s="14" t="s">
        <v>4</v>
      </c>
      <c r="M32" s="47"/>
      <c r="N32" s="14" t="s">
        <v>4</v>
      </c>
      <c r="O32" s="15"/>
      <c r="P32" s="14" t="s">
        <v>4</v>
      </c>
      <c r="Q32" s="15"/>
      <c r="R32" s="14" t="s">
        <v>4</v>
      </c>
      <c r="S32" s="47"/>
      <c r="T32" s="14" t="s">
        <v>4</v>
      </c>
      <c r="U32" s="15"/>
      <c r="V32" s="24" t="s">
        <v>4</v>
      </c>
      <c r="W32" s="15"/>
      <c r="X32" s="14" t="s">
        <v>4</v>
      </c>
      <c r="Y32" s="47"/>
      <c r="Z32" s="14" t="s">
        <v>4</v>
      </c>
      <c r="AA32" s="15"/>
      <c r="AB32" s="24" t="s">
        <v>4</v>
      </c>
      <c r="AC32" s="15"/>
      <c r="AD32" s="14" t="s">
        <v>4</v>
      </c>
      <c r="AE32" s="47"/>
      <c r="AF32" s="14" t="s">
        <v>4</v>
      </c>
      <c r="AG32" s="15"/>
      <c r="AH32" s="14" t="s">
        <v>4</v>
      </c>
      <c r="AI32" s="15"/>
      <c r="AJ32" s="14" t="s">
        <v>4</v>
      </c>
      <c r="AK32" s="47"/>
      <c r="AL32" s="14" t="s">
        <v>4</v>
      </c>
      <c r="AM32" s="15"/>
      <c r="AN32" s="14" t="s">
        <v>4</v>
      </c>
      <c r="AO32" s="15"/>
      <c r="AP32" s="14" t="s">
        <v>4</v>
      </c>
      <c r="AQ32" s="47"/>
      <c r="AR32" s="14" t="s">
        <v>4</v>
      </c>
      <c r="AS32" s="15"/>
      <c r="AT32" s="22">
        <v>23472</v>
      </c>
      <c r="AU32" s="23"/>
      <c r="AV32" s="46">
        <f>ROUND(AT32/AT$41*100,1)</f>
        <v>2.1</v>
      </c>
      <c r="AW32" s="47"/>
      <c r="AX32" s="48">
        <f>ROUND(AT32/AT$38*100,1)</f>
        <v>2.3</v>
      </c>
      <c r="AY32" s="15"/>
      <c r="AZ32" s="45"/>
      <c r="BA32" s="12" t="s">
        <v>10</v>
      </c>
      <c r="BB32" s="9"/>
    </row>
    <row r="33" spans="1:54" ht="16.5" customHeight="1">
      <c r="A33" s="45"/>
      <c r="B33" s="12"/>
      <c r="C33" s="9"/>
      <c r="D33" s="23"/>
      <c r="E33" s="23"/>
      <c r="F33" s="46"/>
      <c r="G33" s="47"/>
      <c r="H33" s="48"/>
      <c r="I33" s="15"/>
      <c r="J33" s="23"/>
      <c r="K33" s="23"/>
      <c r="L33" s="46"/>
      <c r="M33" s="47"/>
      <c r="N33" s="48"/>
      <c r="O33" s="15"/>
      <c r="P33" s="22"/>
      <c r="Q33" s="23"/>
      <c r="R33" s="46"/>
      <c r="S33" s="47"/>
      <c r="T33" s="48"/>
      <c r="U33" s="15"/>
      <c r="V33" s="22"/>
      <c r="W33" s="23"/>
      <c r="X33" s="46"/>
      <c r="Y33" s="47"/>
      <c r="Z33" s="48"/>
      <c r="AA33" s="47"/>
      <c r="AB33" s="22"/>
      <c r="AC33" s="23"/>
      <c r="AD33" s="46"/>
      <c r="AE33" s="47"/>
      <c r="AF33" s="48"/>
      <c r="AG33" s="15"/>
      <c r="AH33" s="22"/>
      <c r="AI33" s="23"/>
      <c r="AJ33" s="46"/>
      <c r="AK33" s="47"/>
      <c r="AL33" s="48"/>
      <c r="AM33" s="15"/>
      <c r="AN33" s="22"/>
      <c r="AO33" s="23"/>
      <c r="AP33" s="46"/>
      <c r="AQ33" s="47"/>
      <c r="AR33" s="48"/>
      <c r="AS33" s="15"/>
      <c r="AT33" s="22"/>
      <c r="AU33" s="23"/>
      <c r="AV33" s="46"/>
      <c r="AW33" s="47"/>
      <c r="AX33" s="48"/>
      <c r="AY33" s="15"/>
      <c r="AZ33" s="45"/>
      <c r="BA33" s="12"/>
      <c r="BB33" s="9"/>
    </row>
    <row r="34" spans="1:54" ht="15" customHeight="1">
      <c r="A34" s="45"/>
      <c r="B34" s="17" t="s">
        <v>43</v>
      </c>
      <c r="C34" s="9" t="s">
        <v>44</v>
      </c>
      <c r="D34" s="75" t="s">
        <v>4</v>
      </c>
      <c r="E34" s="23"/>
      <c r="F34" s="74" t="s">
        <v>4</v>
      </c>
      <c r="G34" s="47"/>
      <c r="H34" s="74" t="s">
        <v>4</v>
      </c>
      <c r="I34" s="15"/>
      <c r="J34" s="75" t="s">
        <v>4</v>
      </c>
      <c r="K34" s="23"/>
      <c r="L34" s="74" t="s">
        <v>4</v>
      </c>
      <c r="M34" s="47"/>
      <c r="N34" s="74" t="s">
        <v>4</v>
      </c>
      <c r="O34" s="15"/>
      <c r="P34" s="75" t="s">
        <v>4</v>
      </c>
      <c r="Q34" s="23"/>
      <c r="R34" s="74" t="s">
        <v>4</v>
      </c>
      <c r="S34" s="47"/>
      <c r="T34" s="74" t="s">
        <v>4</v>
      </c>
      <c r="U34" s="15"/>
      <c r="V34" s="71">
        <v>351</v>
      </c>
      <c r="W34" s="23"/>
      <c r="X34" s="70">
        <f>ROUND(V34/V$17*100,1)</f>
        <v>21.2</v>
      </c>
      <c r="Y34" s="47"/>
      <c r="Z34" s="70">
        <f>ROUND(V34/V$14*100,1)</f>
        <v>29.1</v>
      </c>
      <c r="AA34" s="15"/>
      <c r="AB34" s="71">
        <v>108451</v>
      </c>
      <c r="AC34" s="23"/>
      <c r="AD34" s="70">
        <f>ROUND(AB34/AB$41*100,1)</f>
        <v>19.9</v>
      </c>
      <c r="AE34" s="47"/>
      <c r="AF34" s="70">
        <f>ROUND(AB34/AB$38*100,1)</f>
        <v>22.3</v>
      </c>
      <c r="AG34" s="15"/>
      <c r="AH34" s="71">
        <v>120005</v>
      </c>
      <c r="AI34" s="23"/>
      <c r="AJ34" s="70">
        <f>ROUND(AH34/AH$41*100,1)</f>
        <v>17.3</v>
      </c>
      <c r="AK34" s="47"/>
      <c r="AL34" s="70">
        <f>ROUND(AH34/AH$38*100,1)</f>
        <v>19.6</v>
      </c>
      <c r="AM34" s="15"/>
      <c r="AN34" s="71">
        <v>137930</v>
      </c>
      <c r="AO34" s="23"/>
      <c r="AP34" s="70">
        <f>ROUND(AN34/AN$41*100,1)</f>
        <v>12.9</v>
      </c>
      <c r="AQ34" s="47"/>
      <c r="AR34" s="70">
        <f>ROUND(AN34/AN$38*100,1)</f>
        <v>14.8</v>
      </c>
      <c r="AS34" s="15"/>
      <c r="AT34" s="71">
        <v>126380</v>
      </c>
      <c r="AU34" s="23"/>
      <c r="AV34" s="70">
        <f>ROUND(AT34/AT$41*100,1)</f>
        <v>11.1</v>
      </c>
      <c r="AW34" s="47"/>
      <c r="AX34" s="70">
        <f>ROUND(AT34/AT$38*100,1)</f>
        <v>12.4</v>
      </c>
      <c r="AY34" s="15"/>
      <c r="AZ34" s="45"/>
      <c r="BA34" s="17" t="s">
        <v>43</v>
      </c>
      <c r="BB34" s="9" t="s">
        <v>44</v>
      </c>
    </row>
    <row r="35" spans="1:54" ht="15" customHeight="1">
      <c r="A35" s="45"/>
      <c r="B35" s="18" t="s">
        <v>42</v>
      </c>
      <c r="C35" s="9"/>
      <c r="D35" s="75"/>
      <c r="E35" s="23"/>
      <c r="F35" s="74"/>
      <c r="G35" s="47"/>
      <c r="H35" s="74"/>
      <c r="I35" s="15"/>
      <c r="J35" s="75"/>
      <c r="K35" s="23"/>
      <c r="L35" s="74"/>
      <c r="M35" s="47"/>
      <c r="N35" s="74"/>
      <c r="O35" s="15"/>
      <c r="P35" s="75"/>
      <c r="Q35" s="23"/>
      <c r="R35" s="74"/>
      <c r="S35" s="47"/>
      <c r="T35" s="74"/>
      <c r="U35" s="15"/>
      <c r="V35" s="71"/>
      <c r="W35" s="23"/>
      <c r="X35" s="71"/>
      <c r="Y35" s="47"/>
      <c r="Z35" s="71"/>
      <c r="AA35" s="15"/>
      <c r="AB35" s="71"/>
      <c r="AC35" s="23"/>
      <c r="AD35" s="71"/>
      <c r="AE35" s="47"/>
      <c r="AF35" s="71"/>
      <c r="AG35" s="15"/>
      <c r="AH35" s="71"/>
      <c r="AI35" s="23"/>
      <c r="AJ35" s="71"/>
      <c r="AK35" s="47"/>
      <c r="AL35" s="71"/>
      <c r="AM35" s="15"/>
      <c r="AN35" s="71"/>
      <c r="AO35" s="23"/>
      <c r="AP35" s="71"/>
      <c r="AQ35" s="47"/>
      <c r="AR35" s="71"/>
      <c r="AS35" s="15"/>
      <c r="AT35" s="71"/>
      <c r="AU35" s="23"/>
      <c r="AV35" s="71"/>
      <c r="AW35" s="47"/>
      <c r="AX35" s="71"/>
      <c r="AY35" s="15"/>
      <c r="AZ35" s="45"/>
      <c r="BA35" s="18" t="s">
        <v>42</v>
      </c>
      <c r="BB35" s="9"/>
    </row>
    <row r="36" spans="1:54" ht="30" customHeight="1">
      <c r="A36" s="45"/>
      <c r="B36" s="12" t="s">
        <v>20</v>
      </c>
      <c r="C36" s="9"/>
      <c r="D36" s="23">
        <v>220</v>
      </c>
      <c r="E36" s="23"/>
      <c r="F36" s="46">
        <f aca="true" t="shared" si="24" ref="F36:F41">ROUND(D36/D$41*100,1)</f>
        <v>9.3</v>
      </c>
      <c r="G36" s="47"/>
      <c r="H36" s="48">
        <f>ROUND(D36/D$38*100,1)</f>
        <v>15.6</v>
      </c>
      <c r="I36" s="15"/>
      <c r="J36" s="22">
        <v>190</v>
      </c>
      <c r="K36" s="23"/>
      <c r="L36" s="46">
        <f aca="true" t="shared" si="25" ref="L36:L41">ROUND(J36/J$41*100,1)</f>
        <v>10</v>
      </c>
      <c r="M36" s="47"/>
      <c r="N36" s="48">
        <f>ROUND(J36/J$38*100,1)</f>
        <v>16</v>
      </c>
      <c r="O36" s="15"/>
      <c r="P36" s="22">
        <v>291</v>
      </c>
      <c r="Q36" s="23"/>
      <c r="R36" s="46">
        <f aca="true" t="shared" si="26" ref="R36:R41">ROUND(P36/P$41*100,1)</f>
        <v>12.4</v>
      </c>
      <c r="S36" s="47"/>
      <c r="T36" s="48">
        <f>ROUND(P36/P$38*100,1)</f>
        <v>21.2</v>
      </c>
      <c r="U36" s="48"/>
      <c r="V36" s="22">
        <v>518</v>
      </c>
      <c r="W36" s="23"/>
      <c r="X36" s="46">
        <f aca="true" t="shared" si="27" ref="X36:X41">ROUND(V36/V$41*100,1)</f>
        <v>14.6</v>
      </c>
      <c r="Y36" s="47"/>
      <c r="Z36" s="48">
        <f>ROUND(V36/V$38*100,1)</f>
        <v>20.9</v>
      </c>
      <c r="AA36" s="47"/>
      <c r="AB36" s="22">
        <v>126635</v>
      </c>
      <c r="AC36" s="23"/>
      <c r="AD36" s="46">
        <f aca="true" t="shared" si="28" ref="AD36:AD41">ROUND(AB36/AB$41*100,1)</f>
        <v>23.2</v>
      </c>
      <c r="AE36" s="47"/>
      <c r="AF36" s="48">
        <f>ROUND(AB36/AB$38*100,1)</f>
        <v>26</v>
      </c>
      <c r="AG36" s="15"/>
      <c r="AH36" s="22">
        <v>138940</v>
      </c>
      <c r="AI36" s="23"/>
      <c r="AJ36" s="46">
        <f aca="true" t="shared" si="29" ref="AJ36:AJ41">ROUND(AH36/AH$41*100,1)</f>
        <v>20</v>
      </c>
      <c r="AK36" s="47"/>
      <c r="AL36" s="48">
        <f>ROUND(AH36/AH$38*100,1)</f>
        <v>22.7</v>
      </c>
      <c r="AM36" s="15"/>
      <c r="AN36" s="22">
        <v>310444</v>
      </c>
      <c r="AO36" s="23"/>
      <c r="AP36" s="46">
        <f aca="true" t="shared" si="30" ref="AP36:AP41">ROUND(AN36/AN$41*100,1)</f>
        <v>28.9</v>
      </c>
      <c r="AQ36" s="47"/>
      <c r="AR36" s="48">
        <f>ROUND(AN36/AN$38*100,1)</f>
        <v>33.2</v>
      </c>
      <c r="AS36" s="15"/>
      <c r="AT36" s="22">
        <v>321102</v>
      </c>
      <c r="AU36" s="23"/>
      <c r="AV36" s="46">
        <f aca="true" t="shared" si="31" ref="AV36:AV41">ROUND(AT36/AT$41*100,1)</f>
        <v>28.1</v>
      </c>
      <c r="AW36" s="47"/>
      <c r="AX36" s="48">
        <f>ROUND(AT36/AT$38*100,1)</f>
        <v>31.6</v>
      </c>
      <c r="AY36" s="15"/>
      <c r="AZ36" s="45"/>
      <c r="BA36" s="12" t="s">
        <v>20</v>
      </c>
      <c r="BB36" s="9"/>
    </row>
    <row r="37" spans="1:54" ht="30" customHeight="1">
      <c r="A37" s="45"/>
      <c r="B37" s="12" t="s">
        <v>13</v>
      </c>
      <c r="C37" s="9"/>
      <c r="D37" s="23">
        <f>D38-SUM(D31:D36)</f>
        <v>565</v>
      </c>
      <c r="E37" s="23"/>
      <c r="F37" s="46">
        <f t="shared" si="24"/>
        <v>24</v>
      </c>
      <c r="G37" s="47"/>
      <c r="H37" s="48">
        <f>ROUND(D37/D$38*100,1)</f>
        <v>40.1</v>
      </c>
      <c r="I37" s="15"/>
      <c r="J37" s="22">
        <f>J38-SUM(J31:J36)</f>
        <v>399</v>
      </c>
      <c r="K37" s="23"/>
      <c r="L37" s="46">
        <f t="shared" si="25"/>
        <v>21.1</v>
      </c>
      <c r="M37" s="47"/>
      <c r="N37" s="48">
        <f>ROUND(J37/J$38*100,1)</f>
        <v>33.5</v>
      </c>
      <c r="O37" s="15"/>
      <c r="P37" s="22">
        <f>P38-SUM(P31:P36)</f>
        <v>449</v>
      </c>
      <c r="Q37" s="23"/>
      <c r="R37" s="46">
        <f t="shared" si="26"/>
        <v>19.2</v>
      </c>
      <c r="S37" s="47"/>
      <c r="T37" s="48">
        <f>ROUND(P37/P$38*100,1)</f>
        <v>32.7</v>
      </c>
      <c r="U37" s="48"/>
      <c r="V37" s="22">
        <f>V38-SUM(V31:V36)</f>
        <v>827</v>
      </c>
      <c r="W37" s="23"/>
      <c r="X37" s="46">
        <f t="shared" si="27"/>
        <v>23.2</v>
      </c>
      <c r="Y37" s="47"/>
      <c r="Z37" s="48">
        <f>ROUND(V37/V$38*100,1)</f>
        <v>33.3</v>
      </c>
      <c r="AA37" s="47"/>
      <c r="AB37" s="22">
        <f>AB38-SUM(AB31:AB36)</f>
        <v>63359</v>
      </c>
      <c r="AC37" s="23"/>
      <c r="AD37" s="46">
        <f t="shared" si="28"/>
        <v>11.6</v>
      </c>
      <c r="AE37" s="47"/>
      <c r="AF37" s="48">
        <f>ROUND(AB37/AB$38*100,1)</f>
        <v>13</v>
      </c>
      <c r="AG37" s="15"/>
      <c r="AH37" s="22">
        <f>AH38-SUM(AH31:AH36)+1</f>
        <v>81537</v>
      </c>
      <c r="AI37" s="23"/>
      <c r="AJ37" s="46">
        <f t="shared" si="29"/>
        <v>11.8</v>
      </c>
      <c r="AK37" s="47"/>
      <c r="AL37" s="48">
        <f>ROUND(AH37/AH$38*100,1)</f>
        <v>13.3</v>
      </c>
      <c r="AM37" s="15"/>
      <c r="AN37" s="22">
        <f>AN38-SUM(AN31:AN36)</f>
        <v>150268</v>
      </c>
      <c r="AO37" s="23"/>
      <c r="AP37" s="46">
        <f t="shared" si="30"/>
        <v>14</v>
      </c>
      <c r="AQ37" s="47"/>
      <c r="AR37" s="48">
        <f>ROUND(AN37/AN$38*100,1)</f>
        <v>16.1</v>
      </c>
      <c r="AS37" s="15"/>
      <c r="AT37" s="22">
        <f>AT38-SUM(AT31:AT36)</f>
        <v>177458</v>
      </c>
      <c r="AU37" s="23"/>
      <c r="AV37" s="46">
        <f t="shared" si="31"/>
        <v>15.5</v>
      </c>
      <c r="AW37" s="47"/>
      <c r="AX37" s="48">
        <f>ROUND(AT37/AT$38*100,1)</f>
        <v>17.5</v>
      </c>
      <c r="AY37" s="15"/>
      <c r="AZ37" s="45"/>
      <c r="BA37" s="12" t="s">
        <v>13</v>
      </c>
      <c r="BB37" s="9"/>
    </row>
    <row r="38" spans="1:54" ht="30" customHeight="1">
      <c r="A38" s="45"/>
      <c r="B38" s="12" t="s">
        <v>15</v>
      </c>
      <c r="C38" s="9"/>
      <c r="D38" s="23">
        <f>D41-D39-D40</f>
        <v>1410</v>
      </c>
      <c r="E38" s="23"/>
      <c r="F38" s="46">
        <f t="shared" si="24"/>
        <v>59.8</v>
      </c>
      <c r="G38" s="47"/>
      <c r="H38" s="48">
        <f>ROUND(D38/D$38*100,1)</f>
        <v>100</v>
      </c>
      <c r="I38" s="15"/>
      <c r="J38" s="22">
        <f>J41-J39-J40</f>
        <v>1191</v>
      </c>
      <c r="K38" s="23"/>
      <c r="L38" s="46">
        <f t="shared" si="25"/>
        <v>62.8</v>
      </c>
      <c r="M38" s="47"/>
      <c r="N38" s="48">
        <f>ROUND(J38/J$38*100,1)</f>
        <v>100</v>
      </c>
      <c r="O38" s="15"/>
      <c r="P38" s="22">
        <f>P41-P39-P40</f>
        <v>1372</v>
      </c>
      <c r="Q38" s="23"/>
      <c r="R38" s="46">
        <f t="shared" si="26"/>
        <v>58.7</v>
      </c>
      <c r="S38" s="47"/>
      <c r="T38" s="48">
        <f>ROUND(P38/P$38*100,1)</f>
        <v>100</v>
      </c>
      <c r="U38" s="48"/>
      <c r="V38" s="22">
        <f>V41-V39-V40</f>
        <v>2480</v>
      </c>
      <c r="W38" s="23"/>
      <c r="X38" s="46">
        <f t="shared" si="27"/>
        <v>69.7</v>
      </c>
      <c r="Y38" s="47"/>
      <c r="Z38" s="48">
        <f>ROUND(V38/V$38*100,1)</f>
        <v>100</v>
      </c>
      <c r="AA38" s="47"/>
      <c r="AB38" s="22">
        <f>AB41-AB39-AB40</f>
        <v>486726</v>
      </c>
      <c r="AC38" s="23"/>
      <c r="AD38" s="46">
        <f t="shared" si="28"/>
        <v>89.3</v>
      </c>
      <c r="AE38" s="47"/>
      <c r="AF38" s="48">
        <f>ROUND(AB38/AB$38*100,1)</f>
        <v>100</v>
      </c>
      <c r="AG38" s="15"/>
      <c r="AH38" s="22">
        <f>AH41-AH39-AH40</f>
        <v>612744</v>
      </c>
      <c r="AI38" s="23"/>
      <c r="AJ38" s="46">
        <f t="shared" si="29"/>
        <v>88.3</v>
      </c>
      <c r="AK38" s="47"/>
      <c r="AL38" s="48">
        <f>ROUND(AH38/AH$38*100,1)</f>
        <v>100</v>
      </c>
      <c r="AM38" s="15"/>
      <c r="AN38" s="22">
        <f>AN41-AN39-AN40</f>
        <v>934847</v>
      </c>
      <c r="AO38" s="23"/>
      <c r="AP38" s="46">
        <f t="shared" si="30"/>
        <v>87.1</v>
      </c>
      <c r="AQ38" s="47"/>
      <c r="AR38" s="48">
        <f>ROUND(AN38/AN$38*100,1)</f>
        <v>100</v>
      </c>
      <c r="AS38" s="15"/>
      <c r="AT38" s="22">
        <f>AT41-AT39-AT40</f>
        <v>1016300</v>
      </c>
      <c r="AU38" s="23"/>
      <c r="AV38" s="46">
        <f t="shared" si="31"/>
        <v>88.9</v>
      </c>
      <c r="AW38" s="47"/>
      <c r="AX38" s="48">
        <f>ROUND(AT38/AT$38*100,1)</f>
        <v>100</v>
      </c>
      <c r="AY38" s="15"/>
      <c r="AZ38" s="45"/>
      <c r="BA38" s="12" t="s">
        <v>15</v>
      </c>
      <c r="BB38" s="9"/>
    </row>
    <row r="39" spans="1:54" ht="30" customHeight="1">
      <c r="A39" s="45"/>
      <c r="B39" s="12" t="s">
        <v>14</v>
      </c>
      <c r="C39" s="9"/>
      <c r="D39" s="23">
        <v>633</v>
      </c>
      <c r="E39" s="23"/>
      <c r="F39" s="46">
        <f t="shared" si="24"/>
        <v>26.8</v>
      </c>
      <c r="G39" s="47"/>
      <c r="H39" s="14" t="s">
        <v>4</v>
      </c>
      <c r="I39" s="15"/>
      <c r="J39" s="22">
        <v>471</v>
      </c>
      <c r="K39" s="23"/>
      <c r="L39" s="46">
        <f t="shared" si="25"/>
        <v>24.9</v>
      </c>
      <c r="M39" s="47"/>
      <c r="N39" s="14" t="s">
        <v>4</v>
      </c>
      <c r="O39" s="15"/>
      <c r="P39" s="22">
        <v>669</v>
      </c>
      <c r="Q39" s="23"/>
      <c r="R39" s="46">
        <f t="shared" si="26"/>
        <v>28.6</v>
      </c>
      <c r="S39" s="47"/>
      <c r="T39" s="14" t="s">
        <v>4</v>
      </c>
      <c r="U39" s="14"/>
      <c r="V39" s="22">
        <v>409</v>
      </c>
      <c r="W39" s="23"/>
      <c r="X39" s="46">
        <f t="shared" si="27"/>
        <v>11.5</v>
      </c>
      <c r="Y39" s="47"/>
      <c r="Z39" s="14" t="s">
        <v>4</v>
      </c>
      <c r="AA39" s="25"/>
      <c r="AB39" s="22">
        <v>32826</v>
      </c>
      <c r="AC39" s="23"/>
      <c r="AD39" s="46">
        <f t="shared" si="28"/>
        <v>6</v>
      </c>
      <c r="AE39" s="47"/>
      <c r="AF39" s="14" t="s">
        <v>4</v>
      </c>
      <c r="AG39" s="15"/>
      <c r="AH39" s="22">
        <v>53300</v>
      </c>
      <c r="AI39" s="23"/>
      <c r="AJ39" s="46">
        <f t="shared" si="29"/>
        <v>7.7</v>
      </c>
      <c r="AK39" s="47"/>
      <c r="AL39" s="14" t="s">
        <v>4</v>
      </c>
      <c r="AM39" s="15"/>
      <c r="AN39" s="22">
        <v>106847</v>
      </c>
      <c r="AO39" s="23"/>
      <c r="AP39" s="46">
        <f t="shared" si="30"/>
        <v>10</v>
      </c>
      <c r="AQ39" s="47"/>
      <c r="AR39" s="14" t="s">
        <v>4</v>
      </c>
      <c r="AS39" s="15"/>
      <c r="AT39" s="22">
        <v>94590</v>
      </c>
      <c r="AU39" s="23"/>
      <c r="AV39" s="46">
        <f t="shared" si="31"/>
        <v>8.3</v>
      </c>
      <c r="AW39" s="47"/>
      <c r="AX39" s="14" t="s">
        <v>4</v>
      </c>
      <c r="AY39" s="15"/>
      <c r="AZ39" s="45"/>
      <c r="BA39" s="12" t="s">
        <v>14</v>
      </c>
      <c r="BB39" s="9"/>
    </row>
    <row r="40" spans="1:54" ht="30" customHeight="1">
      <c r="A40" s="45"/>
      <c r="B40" s="12" t="s">
        <v>16</v>
      </c>
      <c r="C40" s="9"/>
      <c r="D40" s="23">
        <v>316</v>
      </c>
      <c r="E40" s="23"/>
      <c r="F40" s="46">
        <f t="shared" si="24"/>
        <v>13.4</v>
      </c>
      <c r="G40" s="47"/>
      <c r="H40" s="14" t="s">
        <v>4</v>
      </c>
      <c r="I40" s="15"/>
      <c r="J40" s="22">
        <v>233</v>
      </c>
      <c r="K40" s="23"/>
      <c r="L40" s="46">
        <f t="shared" si="25"/>
        <v>12.3</v>
      </c>
      <c r="M40" s="47"/>
      <c r="N40" s="14" t="s">
        <v>4</v>
      </c>
      <c r="O40" s="15"/>
      <c r="P40" s="22">
        <v>297</v>
      </c>
      <c r="Q40" s="23"/>
      <c r="R40" s="46">
        <f t="shared" si="26"/>
        <v>12.7</v>
      </c>
      <c r="S40" s="47"/>
      <c r="T40" s="14" t="s">
        <v>4</v>
      </c>
      <c r="U40" s="14"/>
      <c r="V40" s="22">
        <v>670</v>
      </c>
      <c r="W40" s="23"/>
      <c r="X40" s="46">
        <f t="shared" si="27"/>
        <v>18.8</v>
      </c>
      <c r="Y40" s="47"/>
      <c r="Z40" s="14" t="s">
        <v>4</v>
      </c>
      <c r="AA40" s="25"/>
      <c r="AB40" s="22">
        <v>25397</v>
      </c>
      <c r="AC40" s="23"/>
      <c r="AD40" s="46">
        <f t="shared" si="28"/>
        <v>4.7</v>
      </c>
      <c r="AE40" s="47"/>
      <c r="AF40" s="14" t="s">
        <v>4</v>
      </c>
      <c r="AG40" s="15"/>
      <c r="AH40" s="22">
        <v>27613</v>
      </c>
      <c r="AI40" s="23"/>
      <c r="AJ40" s="46">
        <f t="shared" si="29"/>
        <v>4</v>
      </c>
      <c r="AK40" s="47"/>
      <c r="AL40" s="14" t="s">
        <v>4</v>
      </c>
      <c r="AM40" s="15"/>
      <c r="AN40" s="22">
        <v>31117</v>
      </c>
      <c r="AO40" s="23"/>
      <c r="AP40" s="46">
        <f t="shared" si="30"/>
        <v>2.9</v>
      </c>
      <c r="AQ40" s="47"/>
      <c r="AR40" s="14" t="s">
        <v>4</v>
      </c>
      <c r="AS40" s="15"/>
      <c r="AT40" s="22">
        <v>32731</v>
      </c>
      <c r="AU40" s="23"/>
      <c r="AV40" s="46">
        <f t="shared" si="31"/>
        <v>2.9</v>
      </c>
      <c r="AW40" s="47"/>
      <c r="AX40" s="14" t="s">
        <v>4</v>
      </c>
      <c r="AY40" s="15"/>
      <c r="AZ40" s="45"/>
      <c r="BA40" s="12" t="s">
        <v>16</v>
      </c>
      <c r="BB40" s="9"/>
    </row>
    <row r="41" spans="1:54" ht="30" customHeight="1">
      <c r="A41" s="45"/>
      <c r="B41" s="51" t="s">
        <v>21</v>
      </c>
      <c r="C41" s="52"/>
      <c r="D41" s="23">
        <v>2359</v>
      </c>
      <c r="E41" s="23"/>
      <c r="F41" s="46">
        <f t="shared" si="24"/>
        <v>100</v>
      </c>
      <c r="G41" s="47"/>
      <c r="H41" s="14" t="s">
        <v>4</v>
      </c>
      <c r="I41" s="15"/>
      <c r="J41" s="22">
        <v>1895</v>
      </c>
      <c r="K41" s="23"/>
      <c r="L41" s="46">
        <f t="shared" si="25"/>
        <v>100</v>
      </c>
      <c r="M41" s="47"/>
      <c r="N41" s="14" t="s">
        <v>4</v>
      </c>
      <c r="O41" s="15"/>
      <c r="P41" s="22">
        <v>2338</v>
      </c>
      <c r="Q41" s="23"/>
      <c r="R41" s="46">
        <f t="shared" si="26"/>
        <v>100</v>
      </c>
      <c r="S41" s="47"/>
      <c r="T41" s="14" t="s">
        <v>4</v>
      </c>
      <c r="U41" s="14"/>
      <c r="V41" s="22">
        <v>3559</v>
      </c>
      <c r="W41" s="23"/>
      <c r="X41" s="46">
        <f t="shared" si="27"/>
        <v>100</v>
      </c>
      <c r="Y41" s="47"/>
      <c r="Z41" s="14" t="s">
        <v>4</v>
      </c>
      <c r="AA41" s="25"/>
      <c r="AB41" s="22">
        <v>544949</v>
      </c>
      <c r="AC41" s="23"/>
      <c r="AD41" s="46">
        <f t="shared" si="28"/>
        <v>100</v>
      </c>
      <c r="AE41" s="47"/>
      <c r="AF41" s="14" t="s">
        <v>4</v>
      </c>
      <c r="AG41" s="15"/>
      <c r="AH41" s="22">
        <v>693657</v>
      </c>
      <c r="AI41" s="23"/>
      <c r="AJ41" s="46">
        <f t="shared" si="29"/>
        <v>100</v>
      </c>
      <c r="AK41" s="47"/>
      <c r="AL41" s="14" t="s">
        <v>4</v>
      </c>
      <c r="AM41" s="15"/>
      <c r="AN41" s="22">
        <v>1072811</v>
      </c>
      <c r="AO41" s="23"/>
      <c r="AP41" s="46">
        <f t="shared" si="30"/>
        <v>100</v>
      </c>
      <c r="AQ41" s="47"/>
      <c r="AR41" s="14" t="s">
        <v>4</v>
      </c>
      <c r="AS41" s="15"/>
      <c r="AT41" s="22">
        <v>1143621</v>
      </c>
      <c r="AU41" s="23"/>
      <c r="AV41" s="46">
        <f t="shared" si="31"/>
        <v>100</v>
      </c>
      <c r="AW41" s="47"/>
      <c r="AX41" s="14" t="s">
        <v>4</v>
      </c>
      <c r="AY41" s="15"/>
      <c r="AZ41" s="45"/>
      <c r="BA41" s="51" t="s">
        <v>21</v>
      </c>
      <c r="BB41" s="52"/>
    </row>
    <row r="42" spans="1:54" ht="9" customHeight="1">
      <c r="A42" s="53"/>
      <c r="B42" s="54"/>
      <c r="C42" s="55"/>
      <c r="D42" s="56"/>
      <c r="E42" s="56"/>
      <c r="F42" s="57"/>
      <c r="G42" s="58"/>
      <c r="H42" s="56"/>
      <c r="I42" s="58"/>
      <c r="J42" s="57"/>
      <c r="K42" s="56"/>
      <c r="L42" s="57"/>
      <c r="M42" s="58"/>
      <c r="N42" s="56"/>
      <c r="O42" s="58"/>
      <c r="P42" s="57"/>
      <c r="Q42" s="56"/>
      <c r="R42" s="57"/>
      <c r="S42" s="58"/>
      <c r="T42" s="56"/>
      <c r="U42" s="56"/>
      <c r="V42" s="57"/>
      <c r="W42" s="56"/>
      <c r="X42" s="57"/>
      <c r="Y42" s="58"/>
      <c r="Z42" s="56"/>
      <c r="AA42" s="58"/>
      <c r="AB42" s="57"/>
      <c r="AC42" s="56"/>
      <c r="AD42" s="57"/>
      <c r="AE42" s="58"/>
      <c r="AF42" s="56"/>
      <c r="AG42" s="58"/>
      <c r="AH42" s="57"/>
      <c r="AI42" s="56"/>
      <c r="AJ42" s="57"/>
      <c r="AK42" s="58"/>
      <c r="AL42" s="56"/>
      <c r="AM42" s="58"/>
      <c r="AN42" s="57"/>
      <c r="AO42" s="56"/>
      <c r="AP42" s="57"/>
      <c r="AQ42" s="58"/>
      <c r="AR42" s="56"/>
      <c r="AS42" s="58"/>
      <c r="AT42" s="57"/>
      <c r="AU42" s="56"/>
      <c r="AV42" s="57"/>
      <c r="AW42" s="58"/>
      <c r="AX42" s="56"/>
      <c r="AY42" s="58"/>
      <c r="AZ42" s="53"/>
      <c r="BA42" s="54"/>
      <c r="BB42" s="55"/>
    </row>
    <row r="43" spans="1:54" ht="7.5" customHeight="1">
      <c r="A43" s="26"/>
      <c r="B43" s="49"/>
      <c r="C43" s="49"/>
      <c r="AZ43" s="26"/>
      <c r="BA43" s="49"/>
      <c r="BB43" s="49"/>
    </row>
    <row r="44" spans="1:54" ht="12.75" customHeight="1">
      <c r="A44" s="19" t="s">
        <v>46</v>
      </c>
      <c r="B44" s="20"/>
      <c r="C44" s="20"/>
      <c r="D44" s="21"/>
      <c r="E44" s="21"/>
      <c r="F44" s="21"/>
      <c r="G44" s="21"/>
      <c r="H44" s="21"/>
      <c r="I44" s="21"/>
      <c r="J44" s="21"/>
      <c r="K44" s="21"/>
      <c r="L44" s="21"/>
      <c r="M44" s="21"/>
      <c r="N44" s="21"/>
      <c r="O44" s="21"/>
      <c r="P44" s="21"/>
      <c r="Q44" s="21"/>
      <c r="R44" s="21" t="s">
        <v>8</v>
      </c>
      <c r="S44" s="21"/>
      <c r="T44" s="21"/>
      <c r="U44" s="21"/>
      <c r="V44" s="21"/>
      <c r="W44" s="21"/>
      <c r="X44" s="21" t="s">
        <v>8</v>
      </c>
      <c r="Y44" s="21"/>
      <c r="Z44" s="21"/>
      <c r="AA44" s="21"/>
      <c r="AB44" s="19" t="s">
        <v>51</v>
      </c>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0"/>
      <c r="BB44" s="20"/>
    </row>
    <row r="45" spans="1:54" ht="12.75" customHeight="1">
      <c r="A45" s="19" t="s">
        <v>47</v>
      </c>
      <c r="B45" s="20"/>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19" t="s">
        <v>53</v>
      </c>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0"/>
      <c r="BB45" s="20"/>
    </row>
    <row r="46" spans="1:54" ht="12.75" customHeight="1">
      <c r="A46" s="21" t="s">
        <v>48</v>
      </c>
      <c r="B46" s="20"/>
      <c r="C46" s="20"/>
      <c r="D46" s="21"/>
      <c r="E46" s="21"/>
      <c r="F46" s="21"/>
      <c r="G46" s="21"/>
      <c r="H46" s="21"/>
      <c r="I46" s="21"/>
      <c r="J46" s="21"/>
      <c r="K46" s="21"/>
      <c r="L46" s="21"/>
      <c r="M46" s="21"/>
      <c r="N46" s="21"/>
      <c r="O46" s="21"/>
      <c r="P46" s="21"/>
      <c r="Q46" s="21"/>
      <c r="R46" s="21"/>
      <c r="S46" s="21"/>
      <c r="T46" s="21"/>
      <c r="U46" s="21"/>
      <c r="V46" s="21"/>
      <c r="W46" s="21"/>
      <c r="X46" s="21"/>
      <c r="Y46" s="21"/>
      <c r="Z46" s="21"/>
      <c r="AA46" s="21"/>
      <c r="AB46" s="19" t="s">
        <v>54</v>
      </c>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0"/>
      <c r="BB46" s="20"/>
    </row>
    <row r="47" spans="1:54" ht="12.75" customHeight="1">
      <c r="A47" s="21" t="s">
        <v>65</v>
      </c>
      <c r="B47" s="20"/>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t="s">
        <v>52</v>
      </c>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0"/>
      <c r="BB47" s="20"/>
    </row>
    <row r="48" spans="1:54" ht="12.75" customHeight="1">
      <c r="A48" s="21" t="s">
        <v>66</v>
      </c>
      <c r="B48" s="20"/>
      <c r="C48" s="20"/>
      <c r="D48" s="21"/>
      <c r="E48" s="21"/>
      <c r="F48" s="21"/>
      <c r="G48" s="21"/>
      <c r="H48" s="21"/>
      <c r="I48" s="21"/>
      <c r="J48" s="21"/>
      <c r="K48" s="21"/>
      <c r="L48" s="21"/>
      <c r="M48" s="21"/>
      <c r="N48" s="21"/>
      <c r="O48" s="21"/>
      <c r="P48" s="21"/>
      <c r="Q48" s="21"/>
      <c r="R48" s="21"/>
      <c r="S48" s="21"/>
      <c r="T48" s="21"/>
      <c r="U48" s="21"/>
      <c r="V48" s="21"/>
      <c r="W48" s="21"/>
      <c r="X48" s="21"/>
      <c r="Y48" s="21"/>
      <c r="Z48" s="21"/>
      <c r="AA48" s="21"/>
      <c r="AB48" s="21" t="s">
        <v>55</v>
      </c>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0"/>
      <c r="BB48" s="20"/>
    </row>
    <row r="49" spans="1:54" ht="12.75" customHeight="1">
      <c r="A49" s="21" t="s">
        <v>67</v>
      </c>
      <c r="B49" s="20"/>
      <c r="C49" s="20"/>
      <c r="D49" s="21"/>
      <c r="E49" s="21"/>
      <c r="F49" s="21"/>
      <c r="G49" s="21"/>
      <c r="H49" s="21"/>
      <c r="I49" s="21"/>
      <c r="J49" s="21"/>
      <c r="K49" s="21"/>
      <c r="L49" s="21"/>
      <c r="M49" s="21"/>
      <c r="N49" s="21"/>
      <c r="O49" s="21"/>
      <c r="P49" s="21"/>
      <c r="Q49" s="21"/>
      <c r="R49" s="21"/>
      <c r="S49" s="21"/>
      <c r="T49" s="21"/>
      <c r="U49" s="21"/>
      <c r="V49" s="21"/>
      <c r="W49" s="21"/>
      <c r="X49" s="21"/>
      <c r="Y49" s="21"/>
      <c r="Z49" s="21"/>
      <c r="AA49" s="21"/>
      <c r="AB49" s="21" t="s">
        <v>56</v>
      </c>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0"/>
      <c r="BB49" s="20"/>
    </row>
    <row r="50" spans="1:54" ht="12.75" customHeight="1">
      <c r="A50" s="21" t="s">
        <v>68</v>
      </c>
      <c r="B50" s="20"/>
      <c r="C50" s="20"/>
      <c r="D50" s="21"/>
      <c r="E50" s="21"/>
      <c r="F50" s="21"/>
      <c r="G50" s="21"/>
      <c r="H50" s="21"/>
      <c r="I50" s="21"/>
      <c r="J50" s="21"/>
      <c r="K50" s="21"/>
      <c r="L50" s="21"/>
      <c r="M50" s="21"/>
      <c r="N50" s="21"/>
      <c r="O50" s="21"/>
      <c r="P50" s="21"/>
      <c r="Q50" s="21"/>
      <c r="R50" s="21"/>
      <c r="S50" s="21"/>
      <c r="T50" s="21"/>
      <c r="U50" s="21"/>
      <c r="V50" s="21"/>
      <c r="W50" s="21"/>
      <c r="X50" s="21"/>
      <c r="Y50" s="21"/>
      <c r="Z50" s="21"/>
      <c r="AA50" s="21"/>
      <c r="AB50" s="21" t="s">
        <v>57</v>
      </c>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0"/>
      <c r="BB50" s="20"/>
    </row>
    <row r="51" spans="1:54" ht="12.75" customHeight="1">
      <c r="A51" s="21" t="s">
        <v>49</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t="s">
        <v>58</v>
      </c>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1:54" ht="13.5">
      <c r="A52" s="21" t="s">
        <v>50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sheetData>
  <sheetProtection/>
  <mergeCells count="80">
    <mergeCell ref="AT10:AT11"/>
    <mergeCell ref="AV10:AV11"/>
    <mergeCell ref="AD10:AD11"/>
    <mergeCell ref="AF10:AF11"/>
    <mergeCell ref="A4:C5"/>
    <mergeCell ref="AT4:AY4"/>
    <mergeCell ref="AH10:AH11"/>
    <mergeCell ref="AJ10:AJ11"/>
    <mergeCell ref="AL10:AL11"/>
    <mergeCell ref="AN10:AN11"/>
    <mergeCell ref="AP10:AP11"/>
    <mergeCell ref="AR10:AR11"/>
    <mergeCell ref="R10:R11"/>
    <mergeCell ref="T10:T11"/>
    <mergeCell ref="AZ4:BB5"/>
    <mergeCell ref="AD5:AG5"/>
    <mergeCell ref="AJ5:AM5"/>
    <mergeCell ref="AV5:AY5"/>
    <mergeCell ref="V10:V11"/>
    <mergeCell ref="X10:X11"/>
    <mergeCell ref="Z10:Z11"/>
    <mergeCell ref="AB10:AB11"/>
    <mergeCell ref="R22:R23"/>
    <mergeCell ref="T22:T23"/>
    <mergeCell ref="AP5:AS5"/>
    <mergeCell ref="D10:D11"/>
    <mergeCell ref="F10:F11"/>
    <mergeCell ref="H10:H11"/>
    <mergeCell ref="J10:J11"/>
    <mergeCell ref="L10:L11"/>
    <mergeCell ref="N10:N11"/>
    <mergeCell ref="P10:P11"/>
    <mergeCell ref="AD22:AD23"/>
    <mergeCell ref="AF22:AF23"/>
    <mergeCell ref="AX10:AX11"/>
    <mergeCell ref="D22:D23"/>
    <mergeCell ref="F22:F23"/>
    <mergeCell ref="H22:H23"/>
    <mergeCell ref="J22:J23"/>
    <mergeCell ref="L22:L23"/>
    <mergeCell ref="P34:P35"/>
    <mergeCell ref="AH22:AH23"/>
    <mergeCell ref="AJ22:AJ23"/>
    <mergeCell ref="AL22:AL23"/>
    <mergeCell ref="R34:R35"/>
    <mergeCell ref="T34:T35"/>
    <mergeCell ref="V34:V35"/>
    <mergeCell ref="X34:X35"/>
    <mergeCell ref="V22:V23"/>
    <mergeCell ref="X22:X23"/>
    <mergeCell ref="Z22:Z23"/>
    <mergeCell ref="AB22:AB23"/>
    <mergeCell ref="N22:N23"/>
    <mergeCell ref="P22:P23"/>
    <mergeCell ref="D34:D35"/>
    <mergeCell ref="F34:F35"/>
    <mergeCell ref="H34:H35"/>
    <mergeCell ref="J34:J35"/>
    <mergeCell ref="L34:L35"/>
    <mergeCell ref="N34:N35"/>
    <mergeCell ref="AT22:AT23"/>
    <mergeCell ref="AV22:AV23"/>
    <mergeCell ref="Z34:Z35"/>
    <mergeCell ref="AB34:AB35"/>
    <mergeCell ref="AD34:AD35"/>
    <mergeCell ref="AF34:AF35"/>
    <mergeCell ref="AH34:AH35"/>
    <mergeCell ref="AJ34:AJ35"/>
    <mergeCell ref="AN22:AN23"/>
    <mergeCell ref="AP22:AP23"/>
    <mergeCell ref="AX22:AX23"/>
    <mergeCell ref="AR22:AR23"/>
    <mergeCell ref="AL34:AL35"/>
    <mergeCell ref="AN34:AN35"/>
    <mergeCell ref="BA2:BA3"/>
    <mergeCell ref="AP34:AP35"/>
    <mergeCell ref="AR34:AR35"/>
    <mergeCell ref="AT34:AT35"/>
    <mergeCell ref="AV34:AV35"/>
    <mergeCell ref="AX34:AX3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68" r:id="rId1"/>
  <colBreaks count="1" manualBreakCount="1">
    <brk id="27" max="52" man="1"/>
  </colBreaks>
</worksheet>
</file>

<file path=xl/worksheets/sheet2.xml><?xml version="1.0" encoding="utf-8"?>
<worksheet xmlns="http://schemas.openxmlformats.org/spreadsheetml/2006/main" xmlns:r="http://schemas.openxmlformats.org/officeDocument/2006/relationships">
  <dimension ref="A1:BB44"/>
  <sheetViews>
    <sheetView view="pageBreakPreview" zoomScale="85" zoomScaleSheetLayoutView="85" zoomScalePageLayoutView="0" workbookViewId="0" topLeftCell="A4">
      <selection activeCell="BC5" sqref="BC5"/>
    </sheetView>
  </sheetViews>
  <sheetFormatPr defaultColWidth="8.796875" defaultRowHeight="14.25"/>
  <cols>
    <col min="1" max="1" width="2.5" style="7" customWidth="1"/>
    <col min="2" max="2" width="18.8984375" style="7" customWidth="1"/>
    <col min="3" max="3" width="1.1015625" style="7" customWidth="1"/>
    <col min="4" max="4" width="11.59765625" style="7" customWidth="1"/>
    <col min="5" max="5" width="0.8984375" style="7" customWidth="1"/>
    <col min="6" max="6" width="6.5" style="7" bestFit="1" customWidth="1"/>
    <col min="7" max="7" width="0.8984375" style="7" customWidth="1"/>
    <col min="8" max="8" width="6.5" style="7" customWidth="1"/>
    <col min="9" max="9" width="0.8984375" style="7" customWidth="1"/>
    <col min="10" max="10" width="11.59765625" style="7" customWidth="1"/>
    <col min="11" max="11" width="0.8984375" style="7" customWidth="1"/>
    <col min="12" max="12" width="6.09765625" style="7" customWidth="1"/>
    <col min="13" max="13" width="0.8984375" style="7" customWidth="1"/>
    <col min="14" max="14" width="6.09765625" style="7" customWidth="1"/>
    <col min="15" max="15" width="0.8984375" style="7" customWidth="1"/>
    <col min="16" max="16" width="11.59765625" style="7" customWidth="1"/>
    <col min="17" max="17" width="0.8984375" style="7" customWidth="1"/>
    <col min="18" max="18" width="6.09765625" style="7" customWidth="1"/>
    <col min="19" max="19" width="0.8984375" style="7" customWidth="1"/>
    <col min="20" max="20" width="6.09765625" style="7" customWidth="1"/>
    <col min="21" max="21" width="0.8984375" style="7" customWidth="1"/>
    <col min="22" max="22" width="11.59765625" style="7" customWidth="1"/>
    <col min="23" max="23" width="0.8984375" style="7" customWidth="1"/>
    <col min="24" max="24" width="6.09765625" style="7" customWidth="1"/>
    <col min="25" max="25" width="0.8984375" style="7" customWidth="1"/>
    <col min="26" max="26" width="6.09765625" style="7" customWidth="1"/>
    <col min="27" max="27" width="0.8984375" style="7" customWidth="1"/>
    <col min="28" max="28" width="11.59765625" style="7" customWidth="1"/>
    <col min="29" max="29" width="0.8984375" style="7" customWidth="1"/>
    <col min="30" max="30" width="6.09765625" style="7" customWidth="1"/>
    <col min="31" max="31" width="0.8984375" style="7" customWidth="1"/>
    <col min="32" max="32" width="6.09765625" style="7" customWidth="1"/>
    <col min="33" max="33" width="0.8984375" style="7" customWidth="1"/>
    <col min="34" max="34" width="11.59765625" style="7" customWidth="1"/>
    <col min="35" max="35" width="0.8984375" style="7" customWidth="1"/>
    <col min="36" max="36" width="6.5" style="7" bestFit="1" customWidth="1"/>
    <col min="37" max="37" width="0.8984375" style="7" customWidth="1"/>
    <col min="38" max="38" width="6.5" style="7" bestFit="1" customWidth="1"/>
    <col min="39" max="39" width="0.8984375" style="7" customWidth="1"/>
    <col min="40" max="40" width="11.59765625" style="7" customWidth="1"/>
    <col min="41" max="41" width="0.8984375" style="7" customWidth="1"/>
    <col min="42" max="42" width="6.5" style="7" customWidth="1"/>
    <col min="43" max="43" width="0.8984375" style="7" customWidth="1"/>
    <col min="44" max="44" width="6.5" style="7" customWidth="1"/>
    <col min="45" max="45" width="0.8984375" style="7" customWidth="1"/>
    <col min="46" max="46" width="11.59765625" style="7" customWidth="1"/>
    <col min="47" max="47" width="0.8984375" style="7" customWidth="1"/>
    <col min="48" max="48" width="6.5" style="7" bestFit="1" customWidth="1"/>
    <col min="49" max="49" width="0.8984375" style="7" customWidth="1"/>
    <col min="50" max="50" width="6.5" style="7" bestFit="1" customWidth="1"/>
    <col min="51" max="51" width="0.8984375" style="7" customWidth="1"/>
    <col min="52" max="52" width="2.5" style="7" customWidth="1"/>
    <col min="53" max="53" width="18.8984375" style="7" customWidth="1"/>
    <col min="54" max="54" width="1.1015625" style="7" customWidth="1"/>
    <col min="55" max="16384" width="9" style="7" customWidth="1"/>
  </cols>
  <sheetData>
    <row r="1" spans="1:52" ht="14.25">
      <c r="A1" s="2"/>
      <c r="P1" s="68"/>
      <c r="V1" s="68"/>
      <c r="AB1" s="2"/>
      <c r="AH1" s="2"/>
      <c r="AN1" s="2"/>
      <c r="AZ1" s="2"/>
    </row>
    <row r="2" spans="1:54" ht="18.75">
      <c r="A2" s="11" t="s">
        <v>25</v>
      </c>
      <c r="B2" s="1"/>
      <c r="C2" s="1"/>
      <c r="AZ2" s="11"/>
      <c r="BA2" s="1"/>
      <c r="BB2" s="1"/>
    </row>
    <row r="3" ht="13.5">
      <c r="BA3" s="13" t="s">
        <v>24</v>
      </c>
    </row>
    <row r="4" spans="1:54" ht="30.75" customHeight="1">
      <c r="A4" s="79" t="s">
        <v>23</v>
      </c>
      <c r="B4" s="80"/>
      <c r="C4" s="81"/>
      <c r="D4" s="5" t="s">
        <v>32</v>
      </c>
      <c r="E4" s="42"/>
      <c r="F4" s="42"/>
      <c r="G4" s="42"/>
      <c r="H4" s="42"/>
      <c r="I4" s="32"/>
      <c r="J4" s="5" t="s">
        <v>31</v>
      </c>
      <c r="K4" s="42"/>
      <c r="L4" s="42"/>
      <c r="M4" s="42"/>
      <c r="N4" s="42"/>
      <c r="O4" s="32"/>
      <c r="P4" s="5" t="s">
        <v>30</v>
      </c>
      <c r="Q4" s="42"/>
      <c r="R4" s="42"/>
      <c r="S4" s="42"/>
      <c r="T4" s="42"/>
      <c r="U4" s="42"/>
      <c r="V4" s="5" t="s">
        <v>29</v>
      </c>
      <c r="W4" s="42"/>
      <c r="X4" s="42"/>
      <c r="Y4" s="42"/>
      <c r="Z4" s="42"/>
      <c r="AA4" s="32"/>
      <c r="AB4" s="5" t="s">
        <v>28</v>
      </c>
      <c r="AC4" s="42"/>
      <c r="AD4" s="42"/>
      <c r="AE4" s="42"/>
      <c r="AF4" s="42"/>
      <c r="AG4" s="32"/>
      <c r="AH4" s="5" t="s">
        <v>27</v>
      </c>
      <c r="AI4" s="42"/>
      <c r="AJ4" s="42"/>
      <c r="AK4" s="42"/>
      <c r="AL4" s="42"/>
      <c r="AM4" s="32"/>
      <c r="AN4" s="76" t="s">
        <v>26</v>
      </c>
      <c r="AO4" s="85"/>
      <c r="AP4" s="85"/>
      <c r="AQ4" s="85"/>
      <c r="AR4" s="85"/>
      <c r="AS4" s="86"/>
      <c r="AT4" s="76" t="s">
        <v>69</v>
      </c>
      <c r="AU4" s="85"/>
      <c r="AV4" s="85"/>
      <c r="AW4" s="85"/>
      <c r="AX4" s="85"/>
      <c r="AY4" s="86"/>
      <c r="AZ4" s="79" t="s">
        <v>23</v>
      </c>
      <c r="BA4" s="80"/>
      <c r="BB4" s="81"/>
    </row>
    <row r="5" spans="1:54" ht="30.75" customHeight="1">
      <c r="A5" s="82"/>
      <c r="B5" s="83"/>
      <c r="C5" s="84"/>
      <c r="D5" s="5" t="s">
        <v>1</v>
      </c>
      <c r="E5" s="32"/>
      <c r="F5" s="5" t="s">
        <v>2</v>
      </c>
      <c r="G5" s="42"/>
      <c r="H5" s="42"/>
      <c r="I5" s="32"/>
      <c r="J5" s="5" t="s">
        <v>1</v>
      </c>
      <c r="K5" s="32"/>
      <c r="L5" s="5" t="s">
        <v>2</v>
      </c>
      <c r="M5" s="42"/>
      <c r="N5" s="42"/>
      <c r="O5" s="32"/>
      <c r="P5" s="5" t="s">
        <v>1</v>
      </c>
      <c r="Q5" s="32"/>
      <c r="R5" s="5" t="s">
        <v>2</v>
      </c>
      <c r="S5" s="42"/>
      <c r="T5" s="42"/>
      <c r="U5" s="42"/>
      <c r="V5" s="5" t="s">
        <v>1</v>
      </c>
      <c r="W5" s="32"/>
      <c r="X5" s="5" t="s">
        <v>2</v>
      </c>
      <c r="Y5" s="42"/>
      <c r="Z5" s="42"/>
      <c r="AA5" s="32"/>
      <c r="AB5" s="5" t="s">
        <v>1</v>
      </c>
      <c r="AC5" s="32"/>
      <c r="AD5" s="76" t="s">
        <v>2</v>
      </c>
      <c r="AE5" s="77"/>
      <c r="AF5" s="77"/>
      <c r="AG5" s="78"/>
      <c r="AH5" s="5" t="s">
        <v>1</v>
      </c>
      <c r="AI5" s="32"/>
      <c r="AJ5" s="76" t="s">
        <v>2</v>
      </c>
      <c r="AK5" s="77"/>
      <c r="AL5" s="77"/>
      <c r="AM5" s="78"/>
      <c r="AN5" s="5" t="s">
        <v>1</v>
      </c>
      <c r="AO5" s="32"/>
      <c r="AP5" s="76" t="s">
        <v>2</v>
      </c>
      <c r="AQ5" s="77"/>
      <c r="AR5" s="77"/>
      <c r="AS5" s="78"/>
      <c r="AT5" s="5" t="s">
        <v>1</v>
      </c>
      <c r="AU5" s="32"/>
      <c r="AV5" s="76" t="s">
        <v>2</v>
      </c>
      <c r="AW5" s="77"/>
      <c r="AX5" s="77"/>
      <c r="AY5" s="78"/>
      <c r="AZ5" s="82"/>
      <c r="BA5" s="83"/>
      <c r="BB5" s="84"/>
    </row>
    <row r="6" spans="1:54" ht="33" customHeight="1">
      <c r="A6" s="33" t="s">
        <v>3</v>
      </c>
      <c r="B6" s="30"/>
      <c r="C6" s="6"/>
      <c r="D6" s="43"/>
      <c r="E6" s="43"/>
      <c r="F6" s="44"/>
      <c r="G6" s="16"/>
      <c r="H6" s="43"/>
      <c r="I6" s="16"/>
      <c r="J6" s="33"/>
      <c r="K6" s="30"/>
      <c r="L6" s="33"/>
      <c r="M6" s="6"/>
      <c r="N6" s="30"/>
      <c r="O6" s="6"/>
      <c r="P6" s="33"/>
      <c r="Q6" s="30"/>
      <c r="R6" s="33"/>
      <c r="S6" s="6"/>
      <c r="T6" s="30"/>
      <c r="U6" s="30"/>
      <c r="V6" s="33"/>
      <c r="W6" s="30"/>
      <c r="X6" s="33"/>
      <c r="Y6" s="6"/>
      <c r="Z6" s="30"/>
      <c r="AA6" s="6"/>
      <c r="AB6" s="33"/>
      <c r="AC6" s="30"/>
      <c r="AD6" s="33"/>
      <c r="AE6" s="6"/>
      <c r="AF6" s="30"/>
      <c r="AG6" s="6"/>
      <c r="AH6" s="33"/>
      <c r="AI6" s="30"/>
      <c r="AJ6" s="33"/>
      <c r="AK6" s="6"/>
      <c r="AL6" s="30"/>
      <c r="AM6" s="6"/>
      <c r="AN6" s="33"/>
      <c r="AO6" s="30"/>
      <c r="AP6" s="33"/>
      <c r="AQ6" s="6"/>
      <c r="AR6" s="30"/>
      <c r="AS6" s="6"/>
      <c r="AT6" s="33"/>
      <c r="AU6" s="30"/>
      <c r="AV6" s="33"/>
      <c r="AW6" s="6"/>
      <c r="AX6" s="30"/>
      <c r="AY6" s="6"/>
      <c r="AZ6" s="33" t="s">
        <v>3</v>
      </c>
      <c r="BA6" s="30"/>
      <c r="BB6" s="6"/>
    </row>
    <row r="7" spans="1:54" ht="33" customHeight="1">
      <c r="A7" s="45"/>
      <c r="B7" s="12" t="s">
        <v>9</v>
      </c>
      <c r="C7" s="9"/>
      <c r="D7" s="23">
        <v>168973</v>
      </c>
      <c r="E7" s="23"/>
      <c r="F7" s="46">
        <f>ROUND(D7/D$15*100,1)</f>
        <v>24.6</v>
      </c>
      <c r="G7" s="47"/>
      <c r="H7" s="48">
        <f aca="true" t="shared" si="0" ref="H7:H12">ROUND(D7/D$12*100,1)</f>
        <v>27.3</v>
      </c>
      <c r="I7" s="15"/>
      <c r="J7" s="22">
        <v>394592</v>
      </c>
      <c r="K7" s="23"/>
      <c r="L7" s="46">
        <f>ROUND(J7/J$15*100,1)</f>
        <v>30.9</v>
      </c>
      <c r="M7" s="47"/>
      <c r="N7" s="48">
        <f aca="true" t="shared" si="1" ref="N7:N12">ROUND(J7/J$12*100,1)</f>
        <v>33.3</v>
      </c>
      <c r="O7" s="15"/>
      <c r="P7" s="22">
        <v>848397</v>
      </c>
      <c r="Q7" s="23"/>
      <c r="R7" s="46">
        <f>ROUND(P7/P$15*100,1)</f>
        <v>30.7</v>
      </c>
      <c r="S7" s="47"/>
      <c r="T7" s="48">
        <f aca="true" t="shared" si="2" ref="T7:T12">ROUND(P7/P$12*100,1)</f>
        <v>33</v>
      </c>
      <c r="U7" s="48"/>
      <c r="V7" s="22">
        <v>2265873</v>
      </c>
      <c r="W7" s="23"/>
      <c r="X7" s="46">
        <f>ROUND(V7/V$15*100,1)</f>
        <v>37.4</v>
      </c>
      <c r="Y7" s="47"/>
      <c r="Z7" s="48">
        <f aca="true" t="shared" si="3" ref="Z7:Z12">ROUND(V7/V$12*100,1)</f>
        <v>40</v>
      </c>
      <c r="AA7" s="47"/>
      <c r="AB7" s="22">
        <v>4280955</v>
      </c>
      <c r="AC7" s="23"/>
      <c r="AD7" s="46">
        <f>ROUND(AB7/AB$15*100,1)</f>
        <v>29.6</v>
      </c>
      <c r="AE7" s="47"/>
      <c r="AF7" s="48">
        <f aca="true" t="shared" si="4" ref="AF7:AF12">ROUND(AB7/AB$12*100,1)</f>
        <v>33.9</v>
      </c>
      <c r="AG7" s="15"/>
      <c r="AH7" s="22">
        <v>8137099</v>
      </c>
      <c r="AI7" s="23"/>
      <c r="AJ7" s="46">
        <f>ROUND(AH7/AH$15*100,1)</f>
        <v>32.7</v>
      </c>
      <c r="AK7" s="47"/>
      <c r="AL7" s="48">
        <f aca="true" t="shared" si="5" ref="AL7:AL12">ROUND(AH7/AH$12*100,1)</f>
        <v>36.2</v>
      </c>
      <c r="AM7" s="15"/>
      <c r="AN7" s="22">
        <v>11353669</v>
      </c>
      <c r="AO7" s="23"/>
      <c r="AP7" s="46">
        <f>ROUND(AN7/AN$15*100,1)</f>
        <v>36.9</v>
      </c>
      <c r="AQ7" s="47"/>
      <c r="AR7" s="48">
        <f aca="true" t="shared" si="6" ref="AR7:AR12">ROUND(AN7/AN$12*100,1)</f>
        <v>40.2</v>
      </c>
      <c r="AS7" s="15"/>
      <c r="AT7" s="22">
        <v>17353167</v>
      </c>
      <c r="AU7" s="23"/>
      <c r="AV7" s="46">
        <f>ROUND(AT7/AT$15*100,1)</f>
        <v>39.9</v>
      </c>
      <c r="AW7" s="47"/>
      <c r="AX7" s="48">
        <f aca="true" t="shared" si="7" ref="AX7:AX12">ROUND(AT7/AT$12*100,1)</f>
        <v>43.7</v>
      </c>
      <c r="AY7" s="15"/>
      <c r="AZ7" s="45"/>
      <c r="BA7" s="12" t="s">
        <v>9</v>
      </c>
      <c r="BB7" s="9"/>
    </row>
    <row r="8" spans="1:54" ht="33" customHeight="1">
      <c r="A8" s="45"/>
      <c r="B8" s="12" t="s">
        <v>10</v>
      </c>
      <c r="C8" s="9"/>
      <c r="D8" s="23">
        <v>21607</v>
      </c>
      <c r="E8" s="23"/>
      <c r="F8" s="46">
        <f>ROUND(D8/D$15*100,1)</f>
        <v>3.1</v>
      </c>
      <c r="G8" s="47"/>
      <c r="H8" s="48">
        <f t="shared" si="0"/>
        <v>3.5</v>
      </c>
      <c r="I8" s="15"/>
      <c r="J8" s="22">
        <v>34948</v>
      </c>
      <c r="K8" s="23"/>
      <c r="L8" s="46">
        <f>ROUND(J8/J$15*100,1)</f>
        <v>2.7</v>
      </c>
      <c r="M8" s="47"/>
      <c r="N8" s="48">
        <f t="shared" si="1"/>
        <v>3</v>
      </c>
      <c r="O8" s="15"/>
      <c r="P8" s="22">
        <v>45616</v>
      </c>
      <c r="Q8" s="23"/>
      <c r="R8" s="46">
        <f>ROUND(P8/P$15*100,1)</f>
        <v>1.6</v>
      </c>
      <c r="S8" s="47"/>
      <c r="T8" s="48">
        <f t="shared" si="2"/>
        <v>1.8</v>
      </c>
      <c r="U8" s="48"/>
      <c r="V8" s="22">
        <v>94953</v>
      </c>
      <c r="W8" s="23"/>
      <c r="X8" s="46">
        <f>ROUND(V8/V$15*100,1)</f>
        <v>1.6</v>
      </c>
      <c r="Y8" s="47"/>
      <c r="Z8" s="48">
        <f t="shared" si="3"/>
        <v>1.7</v>
      </c>
      <c r="AA8" s="47"/>
      <c r="AB8" s="22">
        <v>149050</v>
      </c>
      <c r="AC8" s="23"/>
      <c r="AD8" s="46">
        <f>ROUND(AB8/AB$15*100,1)</f>
        <v>1</v>
      </c>
      <c r="AE8" s="47"/>
      <c r="AF8" s="48">
        <f t="shared" si="4"/>
        <v>1.2</v>
      </c>
      <c r="AG8" s="15"/>
      <c r="AH8" s="22">
        <v>175614</v>
      </c>
      <c r="AI8" s="23"/>
      <c r="AJ8" s="46">
        <f>ROUND(AH8/AH$15*100,1)</f>
        <v>0.7</v>
      </c>
      <c r="AK8" s="47"/>
      <c r="AL8" s="48">
        <f t="shared" si="5"/>
        <v>0.8</v>
      </c>
      <c r="AM8" s="15"/>
      <c r="AN8" s="22">
        <v>183108</v>
      </c>
      <c r="AO8" s="23"/>
      <c r="AP8" s="46">
        <f>ROUND(AN8/AN$15*100,1)</f>
        <v>0.6</v>
      </c>
      <c r="AQ8" s="47"/>
      <c r="AR8" s="48">
        <f t="shared" si="6"/>
        <v>0.6</v>
      </c>
      <c r="AS8" s="15"/>
      <c r="AT8" s="22">
        <v>802141</v>
      </c>
      <c r="AU8" s="23"/>
      <c r="AV8" s="46">
        <f>ROUND(AT8/AT$15*100,1)</f>
        <v>1.8</v>
      </c>
      <c r="AW8" s="47"/>
      <c r="AX8" s="48">
        <f t="shared" si="7"/>
        <v>2</v>
      </c>
      <c r="AY8" s="15"/>
      <c r="AZ8" s="45"/>
      <c r="BA8" s="12" t="s">
        <v>10</v>
      </c>
      <c r="BB8" s="9"/>
    </row>
    <row r="9" spans="1:54" ht="33" customHeight="1">
      <c r="A9" s="45"/>
      <c r="B9" s="12" t="s">
        <v>11</v>
      </c>
      <c r="C9" s="9"/>
      <c r="D9" s="23">
        <v>111451</v>
      </c>
      <c r="E9" s="23"/>
      <c r="F9" s="46">
        <f>ROUND(D9/D$15*100,1)</f>
        <v>16.2</v>
      </c>
      <c r="G9" s="47"/>
      <c r="H9" s="48">
        <f t="shared" si="0"/>
        <v>18</v>
      </c>
      <c r="I9" s="15"/>
      <c r="J9" s="22">
        <v>211157</v>
      </c>
      <c r="K9" s="23"/>
      <c r="L9" s="46">
        <f>ROUND(J9/J$15*100,1)</f>
        <v>16.5</v>
      </c>
      <c r="M9" s="47"/>
      <c r="N9" s="48">
        <f t="shared" si="1"/>
        <v>17.8</v>
      </c>
      <c r="O9" s="15"/>
      <c r="P9" s="22">
        <v>480649</v>
      </c>
      <c r="Q9" s="23"/>
      <c r="R9" s="46">
        <f>ROUND(P9/P$15*100,1)</f>
        <v>17.4</v>
      </c>
      <c r="S9" s="47"/>
      <c r="T9" s="48">
        <f t="shared" si="2"/>
        <v>18.7</v>
      </c>
      <c r="U9" s="48"/>
      <c r="V9" s="22">
        <v>963166</v>
      </c>
      <c r="W9" s="23"/>
      <c r="X9" s="46">
        <f>ROUND(V9/V$15*100,1)</f>
        <v>15.9</v>
      </c>
      <c r="Y9" s="47"/>
      <c r="Z9" s="48">
        <f t="shared" si="3"/>
        <v>17</v>
      </c>
      <c r="AA9" s="47"/>
      <c r="AB9" s="22">
        <v>2392218</v>
      </c>
      <c r="AC9" s="23"/>
      <c r="AD9" s="46">
        <f>ROUND(AB9/AB$15*100,1)</f>
        <v>16.5</v>
      </c>
      <c r="AE9" s="47"/>
      <c r="AF9" s="48">
        <f t="shared" si="4"/>
        <v>18.9</v>
      </c>
      <c r="AG9" s="15"/>
      <c r="AH9" s="22">
        <v>4324362</v>
      </c>
      <c r="AI9" s="23"/>
      <c r="AJ9" s="46">
        <f>ROUND(AH9/AH$15*100,1)</f>
        <v>17.4</v>
      </c>
      <c r="AK9" s="47"/>
      <c r="AL9" s="48">
        <f t="shared" si="5"/>
        <v>19.2</v>
      </c>
      <c r="AM9" s="15"/>
      <c r="AN9" s="22">
        <v>5289664</v>
      </c>
      <c r="AO9" s="23"/>
      <c r="AP9" s="46">
        <f>ROUND(AN9/AN$15*100,1)</f>
        <v>17.2</v>
      </c>
      <c r="AQ9" s="47"/>
      <c r="AR9" s="48">
        <f t="shared" si="6"/>
        <v>18.7</v>
      </c>
      <c r="AS9" s="15"/>
      <c r="AT9" s="22">
        <v>7889587</v>
      </c>
      <c r="AU9" s="23"/>
      <c r="AV9" s="46">
        <f>ROUND(AT9/AT$15*100,1)</f>
        <v>18.2</v>
      </c>
      <c r="AW9" s="47"/>
      <c r="AX9" s="48">
        <f t="shared" si="7"/>
        <v>19.8</v>
      </c>
      <c r="AY9" s="15"/>
      <c r="AZ9" s="45"/>
      <c r="BA9" s="12" t="s">
        <v>11</v>
      </c>
      <c r="BB9" s="9"/>
    </row>
    <row r="10" spans="1:54" ht="33" customHeight="1">
      <c r="A10" s="45"/>
      <c r="B10" s="12" t="s">
        <v>12</v>
      </c>
      <c r="C10" s="9"/>
      <c r="D10" s="23">
        <v>226840</v>
      </c>
      <c r="E10" s="23"/>
      <c r="F10" s="46">
        <f aca="true" t="shared" si="8" ref="F10:F15">ROUND(D10/D$15*100,1)</f>
        <v>33</v>
      </c>
      <c r="G10" s="47"/>
      <c r="H10" s="48">
        <f t="shared" si="0"/>
        <v>36.7</v>
      </c>
      <c r="I10" s="15"/>
      <c r="J10" s="22">
        <v>375094</v>
      </c>
      <c r="K10" s="23"/>
      <c r="L10" s="46">
        <f aca="true" t="shared" si="9" ref="L10:L15">ROUND(J10/J$15*100,1)</f>
        <v>29.4</v>
      </c>
      <c r="M10" s="47"/>
      <c r="N10" s="48">
        <f t="shared" si="1"/>
        <v>31.7</v>
      </c>
      <c r="O10" s="15"/>
      <c r="P10" s="22">
        <v>833939</v>
      </c>
      <c r="Q10" s="23"/>
      <c r="R10" s="46">
        <f aca="true" t="shared" si="10" ref="R10:R15">ROUND(P10/P$15*100,1)</f>
        <v>30.1</v>
      </c>
      <c r="S10" s="47"/>
      <c r="T10" s="48">
        <f t="shared" si="2"/>
        <v>32.5</v>
      </c>
      <c r="U10" s="48"/>
      <c r="V10" s="22">
        <v>1551448</v>
      </c>
      <c r="W10" s="23"/>
      <c r="X10" s="46">
        <f aca="true" t="shared" si="11" ref="X10:X15">ROUND(V10/V$15*100,1)</f>
        <v>25.6</v>
      </c>
      <c r="Y10" s="47"/>
      <c r="Z10" s="48">
        <f t="shared" si="3"/>
        <v>27.4</v>
      </c>
      <c r="AA10" s="47"/>
      <c r="AB10" s="22">
        <v>3909648</v>
      </c>
      <c r="AC10" s="23"/>
      <c r="AD10" s="46">
        <f aca="true" t="shared" si="12" ref="AD10:AD15">ROUND(AB10/AB$15*100,1)</f>
        <v>27</v>
      </c>
      <c r="AE10" s="47"/>
      <c r="AF10" s="48">
        <f t="shared" si="4"/>
        <v>30.9</v>
      </c>
      <c r="AG10" s="15"/>
      <c r="AH10" s="22">
        <v>6734044</v>
      </c>
      <c r="AI10" s="23"/>
      <c r="AJ10" s="46">
        <f aca="true" t="shared" si="13" ref="AJ10:AJ15">ROUND(AH10/AH$15*100,1)</f>
        <v>27</v>
      </c>
      <c r="AK10" s="47"/>
      <c r="AL10" s="48">
        <f t="shared" si="5"/>
        <v>30</v>
      </c>
      <c r="AM10" s="15"/>
      <c r="AN10" s="22">
        <v>7060160</v>
      </c>
      <c r="AO10" s="23"/>
      <c r="AP10" s="46">
        <f aca="true" t="shared" si="14" ref="AP10:AP15">ROUND(AN10/AN$15*100,1)</f>
        <v>22.9</v>
      </c>
      <c r="AQ10" s="47"/>
      <c r="AR10" s="48">
        <f t="shared" si="6"/>
        <v>25</v>
      </c>
      <c r="AS10" s="15"/>
      <c r="AT10" s="22">
        <v>7319437</v>
      </c>
      <c r="AU10" s="23"/>
      <c r="AV10" s="46">
        <f aca="true" t="shared" si="15" ref="AV10:AV15">ROUND(AT10/AT$15*100,1)</f>
        <v>16.8</v>
      </c>
      <c r="AW10" s="47"/>
      <c r="AX10" s="48">
        <f t="shared" si="7"/>
        <v>18.4</v>
      </c>
      <c r="AY10" s="15"/>
      <c r="AZ10" s="45"/>
      <c r="BA10" s="12" t="s">
        <v>12</v>
      </c>
      <c r="BB10" s="9"/>
    </row>
    <row r="11" spans="1:54" ht="33" customHeight="1">
      <c r="A11" s="45"/>
      <c r="B11" s="12" t="s">
        <v>13</v>
      </c>
      <c r="C11" s="9"/>
      <c r="D11" s="23">
        <f>D12-SUM(D7:D10)</f>
        <v>89854</v>
      </c>
      <c r="E11" s="23"/>
      <c r="F11" s="46">
        <f t="shared" si="8"/>
        <v>13.1</v>
      </c>
      <c r="G11" s="47"/>
      <c r="H11" s="48">
        <f t="shared" si="0"/>
        <v>14.5</v>
      </c>
      <c r="I11" s="15"/>
      <c r="J11" s="22">
        <f>J12-SUM(J7:J10)</f>
        <v>168764</v>
      </c>
      <c r="K11" s="23"/>
      <c r="L11" s="46">
        <f t="shared" si="9"/>
        <v>13.2</v>
      </c>
      <c r="M11" s="47"/>
      <c r="N11" s="48">
        <f t="shared" si="1"/>
        <v>14.2</v>
      </c>
      <c r="O11" s="15"/>
      <c r="P11" s="22">
        <f>P12-SUM(P7:P10)</f>
        <v>360371</v>
      </c>
      <c r="Q11" s="23"/>
      <c r="R11" s="46">
        <f t="shared" si="10"/>
        <v>13</v>
      </c>
      <c r="S11" s="47"/>
      <c r="T11" s="48">
        <f t="shared" si="2"/>
        <v>14</v>
      </c>
      <c r="U11" s="48"/>
      <c r="V11" s="22">
        <f>V12-SUM(V7:V10)</f>
        <v>795664</v>
      </c>
      <c r="W11" s="23"/>
      <c r="X11" s="46">
        <f t="shared" si="11"/>
        <v>13.1</v>
      </c>
      <c r="Y11" s="47"/>
      <c r="Z11" s="48">
        <f t="shared" si="3"/>
        <v>14</v>
      </c>
      <c r="AA11" s="47"/>
      <c r="AB11" s="22">
        <f>AB12-SUM(AB7:AB10)</f>
        <v>1907827</v>
      </c>
      <c r="AC11" s="23"/>
      <c r="AD11" s="46">
        <f t="shared" si="12"/>
        <v>13.2</v>
      </c>
      <c r="AE11" s="47"/>
      <c r="AF11" s="48">
        <f t="shared" si="4"/>
        <v>15.1</v>
      </c>
      <c r="AG11" s="15"/>
      <c r="AH11" s="22">
        <f>AH12-SUM(AH7:AH10)</f>
        <v>3103376</v>
      </c>
      <c r="AI11" s="23"/>
      <c r="AJ11" s="46">
        <f t="shared" si="13"/>
        <v>12.5</v>
      </c>
      <c r="AK11" s="47"/>
      <c r="AL11" s="48">
        <f t="shared" si="5"/>
        <v>13.8</v>
      </c>
      <c r="AM11" s="15"/>
      <c r="AN11" s="22">
        <f>AN12-SUM(AN7:AN10)</f>
        <v>4373798</v>
      </c>
      <c r="AO11" s="23"/>
      <c r="AP11" s="46">
        <f t="shared" si="14"/>
        <v>14.2</v>
      </c>
      <c r="AQ11" s="47"/>
      <c r="AR11" s="48">
        <f t="shared" si="6"/>
        <v>15.5</v>
      </c>
      <c r="AS11" s="15"/>
      <c r="AT11" s="22">
        <f>AT12-SUM(AT7:AT10)</f>
        <v>6389749</v>
      </c>
      <c r="AU11" s="23"/>
      <c r="AV11" s="46">
        <f t="shared" si="15"/>
        <v>14.7</v>
      </c>
      <c r="AW11" s="47"/>
      <c r="AX11" s="48">
        <f t="shared" si="7"/>
        <v>16.1</v>
      </c>
      <c r="AY11" s="15"/>
      <c r="AZ11" s="45"/>
      <c r="BA11" s="12" t="s">
        <v>13</v>
      </c>
      <c r="BB11" s="9"/>
    </row>
    <row r="12" spans="1:54" ht="33" customHeight="1">
      <c r="A12" s="45"/>
      <c r="B12" s="12" t="s">
        <v>15</v>
      </c>
      <c r="C12" s="9"/>
      <c r="D12" s="23">
        <f>D15-D13-D14</f>
        <v>618725</v>
      </c>
      <c r="E12" s="23"/>
      <c r="F12" s="46">
        <f t="shared" si="8"/>
        <v>90</v>
      </c>
      <c r="G12" s="47"/>
      <c r="H12" s="48">
        <f t="shared" si="0"/>
        <v>100</v>
      </c>
      <c r="I12" s="15"/>
      <c r="J12" s="22">
        <f>J15-J13-J14</f>
        <v>1184555</v>
      </c>
      <c r="K12" s="23"/>
      <c r="L12" s="46">
        <f t="shared" si="9"/>
        <v>92.7</v>
      </c>
      <c r="M12" s="47"/>
      <c r="N12" s="48">
        <f t="shared" si="1"/>
        <v>100</v>
      </c>
      <c r="O12" s="15"/>
      <c r="P12" s="22">
        <f>P15-P13-P14</f>
        <v>2568972</v>
      </c>
      <c r="Q12" s="23"/>
      <c r="R12" s="46">
        <f t="shared" si="10"/>
        <v>92.9</v>
      </c>
      <c r="S12" s="47"/>
      <c r="T12" s="48">
        <f t="shared" si="2"/>
        <v>100</v>
      </c>
      <c r="U12" s="48"/>
      <c r="V12" s="22">
        <f>V15-V13-V14</f>
        <v>5671104</v>
      </c>
      <c r="W12" s="23"/>
      <c r="X12" s="46">
        <f t="shared" si="11"/>
        <v>93.7</v>
      </c>
      <c r="Y12" s="47"/>
      <c r="Z12" s="48">
        <f t="shared" si="3"/>
        <v>100</v>
      </c>
      <c r="AA12" s="47"/>
      <c r="AB12" s="22">
        <f>AB15-AB13-AB14</f>
        <v>12639698</v>
      </c>
      <c r="AC12" s="23"/>
      <c r="AD12" s="46">
        <f t="shared" si="12"/>
        <v>87.3</v>
      </c>
      <c r="AE12" s="47"/>
      <c r="AF12" s="48">
        <f t="shared" si="4"/>
        <v>100</v>
      </c>
      <c r="AG12" s="15"/>
      <c r="AH12" s="22">
        <f>AH15-AH13-AH14</f>
        <v>22474495</v>
      </c>
      <c r="AI12" s="23"/>
      <c r="AJ12" s="46">
        <f t="shared" si="13"/>
        <v>90.2</v>
      </c>
      <c r="AK12" s="47"/>
      <c r="AL12" s="48">
        <f t="shared" si="5"/>
        <v>100</v>
      </c>
      <c r="AM12" s="15"/>
      <c r="AN12" s="22">
        <f>AN15-AN13-AN14</f>
        <v>28260399</v>
      </c>
      <c r="AO12" s="23"/>
      <c r="AP12" s="46">
        <f t="shared" si="14"/>
        <v>91.8</v>
      </c>
      <c r="AQ12" s="47"/>
      <c r="AR12" s="48">
        <f t="shared" si="6"/>
        <v>100</v>
      </c>
      <c r="AS12" s="15"/>
      <c r="AT12" s="22">
        <f>AT15-AT13-AT14</f>
        <v>39754081</v>
      </c>
      <c r="AU12" s="23"/>
      <c r="AV12" s="46">
        <f t="shared" si="15"/>
        <v>91.5</v>
      </c>
      <c r="AW12" s="47"/>
      <c r="AX12" s="48">
        <f t="shared" si="7"/>
        <v>100</v>
      </c>
      <c r="AY12" s="15"/>
      <c r="AZ12" s="45"/>
      <c r="BA12" s="12" t="s">
        <v>15</v>
      </c>
      <c r="BB12" s="9"/>
    </row>
    <row r="13" spans="1:54" ht="33" customHeight="1">
      <c r="A13" s="45"/>
      <c r="B13" s="12" t="s">
        <v>14</v>
      </c>
      <c r="C13" s="9"/>
      <c r="D13" s="23">
        <v>57029</v>
      </c>
      <c r="E13" s="23"/>
      <c r="F13" s="46">
        <f t="shared" si="8"/>
        <v>8.3</v>
      </c>
      <c r="G13" s="47"/>
      <c r="H13" s="14" t="s">
        <v>4</v>
      </c>
      <c r="I13" s="15"/>
      <c r="J13" s="22">
        <v>49657</v>
      </c>
      <c r="K13" s="23"/>
      <c r="L13" s="46">
        <f t="shared" si="9"/>
        <v>3.9</v>
      </c>
      <c r="M13" s="47"/>
      <c r="N13" s="14" t="s">
        <v>4</v>
      </c>
      <c r="O13" s="15"/>
      <c r="P13" s="22">
        <v>150352</v>
      </c>
      <c r="Q13" s="23"/>
      <c r="R13" s="46">
        <f t="shared" si="10"/>
        <v>5.4</v>
      </c>
      <c r="S13" s="47"/>
      <c r="T13" s="14" t="s">
        <v>4</v>
      </c>
      <c r="U13" s="14"/>
      <c r="V13" s="22">
        <v>252518</v>
      </c>
      <c r="W13" s="23"/>
      <c r="X13" s="46">
        <f t="shared" si="11"/>
        <v>4.2</v>
      </c>
      <c r="Y13" s="47"/>
      <c r="Z13" s="14" t="s">
        <v>4</v>
      </c>
      <c r="AA13" s="25"/>
      <c r="AB13" s="22">
        <v>1617748</v>
      </c>
      <c r="AC13" s="23"/>
      <c r="AD13" s="46">
        <f t="shared" si="12"/>
        <v>11.2</v>
      </c>
      <c r="AE13" s="47"/>
      <c r="AF13" s="14" t="s">
        <v>4</v>
      </c>
      <c r="AG13" s="15"/>
      <c r="AH13" s="22">
        <v>2084906</v>
      </c>
      <c r="AI13" s="23"/>
      <c r="AJ13" s="46">
        <f t="shared" si="13"/>
        <v>8.4</v>
      </c>
      <c r="AK13" s="47"/>
      <c r="AL13" s="14" t="s">
        <v>4</v>
      </c>
      <c r="AM13" s="15"/>
      <c r="AN13" s="22">
        <v>2185640</v>
      </c>
      <c r="AO13" s="23"/>
      <c r="AP13" s="46">
        <f t="shared" si="14"/>
        <v>7.1</v>
      </c>
      <c r="AQ13" s="47"/>
      <c r="AR13" s="14" t="s">
        <v>4</v>
      </c>
      <c r="AS13" s="15"/>
      <c r="AT13" s="22">
        <v>3156054</v>
      </c>
      <c r="AU13" s="23"/>
      <c r="AV13" s="46">
        <f t="shared" si="15"/>
        <v>7.3</v>
      </c>
      <c r="AW13" s="47"/>
      <c r="AX13" s="14" t="s">
        <v>4</v>
      </c>
      <c r="AY13" s="15"/>
      <c r="AZ13" s="45"/>
      <c r="BA13" s="12" t="s">
        <v>14</v>
      </c>
      <c r="BB13" s="9"/>
    </row>
    <row r="14" spans="1:54" ht="33" customHeight="1">
      <c r="A14" s="45"/>
      <c r="B14" s="12" t="s">
        <v>16</v>
      </c>
      <c r="C14" s="9"/>
      <c r="D14" s="23">
        <v>12081</v>
      </c>
      <c r="E14" s="23"/>
      <c r="F14" s="46">
        <f t="shared" si="8"/>
        <v>1.8</v>
      </c>
      <c r="G14" s="47"/>
      <c r="H14" s="14" t="s">
        <v>4</v>
      </c>
      <c r="I14" s="15"/>
      <c r="J14" s="22">
        <v>43134</v>
      </c>
      <c r="K14" s="23"/>
      <c r="L14" s="46">
        <f t="shared" si="9"/>
        <v>3.4</v>
      </c>
      <c r="M14" s="47"/>
      <c r="N14" s="14" t="s">
        <v>4</v>
      </c>
      <c r="O14" s="15"/>
      <c r="P14" s="22">
        <v>46745</v>
      </c>
      <c r="Q14" s="23"/>
      <c r="R14" s="46">
        <f t="shared" si="10"/>
        <v>1.7</v>
      </c>
      <c r="S14" s="47"/>
      <c r="T14" s="14" t="s">
        <v>4</v>
      </c>
      <c r="U14" s="14"/>
      <c r="V14" s="22">
        <v>130290</v>
      </c>
      <c r="W14" s="23"/>
      <c r="X14" s="46">
        <f t="shared" si="11"/>
        <v>2.2</v>
      </c>
      <c r="Y14" s="47"/>
      <c r="Z14" s="14" t="s">
        <v>4</v>
      </c>
      <c r="AA14" s="25"/>
      <c r="AB14" s="22">
        <v>218707</v>
      </c>
      <c r="AC14" s="23"/>
      <c r="AD14" s="46">
        <f t="shared" si="12"/>
        <v>1.5</v>
      </c>
      <c r="AE14" s="47"/>
      <c r="AF14" s="14" t="s">
        <v>4</v>
      </c>
      <c r="AG14" s="15"/>
      <c r="AH14" s="22">
        <v>349564</v>
      </c>
      <c r="AI14" s="23"/>
      <c r="AJ14" s="46">
        <f t="shared" si="13"/>
        <v>1.4</v>
      </c>
      <c r="AK14" s="47"/>
      <c r="AL14" s="14" t="s">
        <v>4</v>
      </c>
      <c r="AM14" s="15"/>
      <c r="AN14" s="22">
        <v>334256</v>
      </c>
      <c r="AO14" s="23"/>
      <c r="AP14" s="46">
        <f t="shared" si="14"/>
        <v>1.1</v>
      </c>
      <c r="AQ14" s="47"/>
      <c r="AR14" s="14" t="s">
        <v>4</v>
      </c>
      <c r="AS14" s="15"/>
      <c r="AT14" s="22">
        <v>544616</v>
      </c>
      <c r="AU14" s="23"/>
      <c r="AV14" s="46">
        <f t="shared" si="15"/>
        <v>1.3</v>
      </c>
      <c r="AW14" s="47"/>
      <c r="AX14" s="14" t="s">
        <v>4</v>
      </c>
      <c r="AY14" s="15"/>
      <c r="AZ14" s="45"/>
      <c r="BA14" s="12" t="s">
        <v>16</v>
      </c>
      <c r="BB14" s="9"/>
    </row>
    <row r="15" spans="1:54" ht="33" customHeight="1">
      <c r="A15" s="45"/>
      <c r="B15" s="12" t="s">
        <v>17</v>
      </c>
      <c r="C15" s="9"/>
      <c r="D15" s="23">
        <v>687835</v>
      </c>
      <c r="E15" s="23"/>
      <c r="F15" s="46">
        <f t="shared" si="8"/>
        <v>100</v>
      </c>
      <c r="G15" s="47"/>
      <c r="H15" s="14" t="s">
        <v>4</v>
      </c>
      <c r="I15" s="15"/>
      <c r="J15" s="22">
        <v>1277346</v>
      </c>
      <c r="K15" s="23"/>
      <c r="L15" s="46">
        <f t="shared" si="9"/>
        <v>100</v>
      </c>
      <c r="M15" s="47"/>
      <c r="N15" s="14" t="s">
        <v>4</v>
      </c>
      <c r="O15" s="15"/>
      <c r="P15" s="22">
        <v>2766069</v>
      </c>
      <c r="Q15" s="23"/>
      <c r="R15" s="46">
        <f t="shared" si="10"/>
        <v>100</v>
      </c>
      <c r="S15" s="47"/>
      <c r="T15" s="14" t="s">
        <v>4</v>
      </c>
      <c r="U15" s="14"/>
      <c r="V15" s="22">
        <v>6053912</v>
      </c>
      <c r="W15" s="23"/>
      <c r="X15" s="46">
        <f t="shared" si="11"/>
        <v>100</v>
      </c>
      <c r="Y15" s="47"/>
      <c r="Z15" s="14" t="s">
        <v>4</v>
      </c>
      <c r="AA15" s="25"/>
      <c r="AB15" s="22">
        <v>14476153</v>
      </c>
      <c r="AC15" s="23"/>
      <c r="AD15" s="46">
        <f t="shared" si="12"/>
        <v>100</v>
      </c>
      <c r="AE15" s="47"/>
      <c r="AF15" s="14" t="s">
        <v>4</v>
      </c>
      <c r="AG15" s="15"/>
      <c r="AH15" s="22">
        <v>24908965</v>
      </c>
      <c r="AI15" s="23"/>
      <c r="AJ15" s="46">
        <f t="shared" si="13"/>
        <v>100</v>
      </c>
      <c r="AK15" s="47"/>
      <c r="AL15" s="14" t="s">
        <v>4</v>
      </c>
      <c r="AM15" s="15"/>
      <c r="AN15" s="22">
        <v>30780295</v>
      </c>
      <c r="AO15" s="23"/>
      <c r="AP15" s="46">
        <f t="shared" si="14"/>
        <v>100</v>
      </c>
      <c r="AQ15" s="47"/>
      <c r="AR15" s="14" t="s">
        <v>4</v>
      </c>
      <c r="AS15" s="15"/>
      <c r="AT15" s="22">
        <v>43454751</v>
      </c>
      <c r="AU15" s="23"/>
      <c r="AV15" s="46">
        <f t="shared" si="15"/>
        <v>100</v>
      </c>
      <c r="AW15" s="47"/>
      <c r="AX15" s="14" t="s">
        <v>4</v>
      </c>
      <c r="AY15" s="15"/>
      <c r="AZ15" s="45"/>
      <c r="BA15" s="12" t="s">
        <v>17</v>
      </c>
      <c r="BB15" s="9"/>
    </row>
    <row r="16" spans="1:54" ht="33" customHeight="1">
      <c r="A16" s="45" t="s">
        <v>5</v>
      </c>
      <c r="B16" s="49"/>
      <c r="C16" s="50"/>
      <c r="D16" s="23"/>
      <c r="E16" s="23"/>
      <c r="F16" s="46"/>
      <c r="G16" s="47"/>
      <c r="H16" s="48"/>
      <c r="I16" s="15"/>
      <c r="J16" s="22"/>
      <c r="K16" s="15"/>
      <c r="L16" s="46"/>
      <c r="M16" s="47"/>
      <c r="N16" s="48"/>
      <c r="O16" s="15"/>
      <c r="P16" s="22"/>
      <c r="Q16" s="23"/>
      <c r="R16" s="46"/>
      <c r="S16" s="47"/>
      <c r="T16" s="48"/>
      <c r="U16" s="48"/>
      <c r="V16" s="22"/>
      <c r="W16" s="23"/>
      <c r="X16" s="46"/>
      <c r="Y16" s="47"/>
      <c r="Z16" s="48"/>
      <c r="AA16" s="47"/>
      <c r="AB16" s="22"/>
      <c r="AC16" s="23"/>
      <c r="AD16" s="46"/>
      <c r="AE16" s="47"/>
      <c r="AF16" s="48"/>
      <c r="AG16" s="15"/>
      <c r="AH16" s="22"/>
      <c r="AI16" s="23"/>
      <c r="AJ16" s="46"/>
      <c r="AK16" s="47"/>
      <c r="AL16" s="48"/>
      <c r="AM16" s="15"/>
      <c r="AN16" s="22"/>
      <c r="AO16" s="23"/>
      <c r="AP16" s="46"/>
      <c r="AQ16" s="47"/>
      <c r="AR16" s="48"/>
      <c r="AS16" s="15"/>
      <c r="AT16" s="22"/>
      <c r="AU16" s="23"/>
      <c r="AV16" s="46"/>
      <c r="AW16" s="47"/>
      <c r="AX16" s="48"/>
      <c r="AY16" s="15"/>
      <c r="AZ16" s="45" t="s">
        <v>5</v>
      </c>
      <c r="BA16" s="49"/>
      <c r="BB16" s="50"/>
    </row>
    <row r="17" spans="1:54" ht="33" customHeight="1">
      <c r="A17" s="45"/>
      <c r="B17" s="12" t="s">
        <v>9</v>
      </c>
      <c r="C17" s="9"/>
      <c r="D17" s="23">
        <v>212518</v>
      </c>
      <c r="E17" s="23"/>
      <c r="F17" s="46">
        <f>ROUND(D17/D$25*100,1)</f>
        <v>44.7</v>
      </c>
      <c r="G17" s="47"/>
      <c r="H17" s="48">
        <f aca="true" t="shared" si="16" ref="H17:H22">ROUND(D17/D$22*100,1)</f>
        <v>49.9</v>
      </c>
      <c r="I17" s="15"/>
      <c r="J17" s="22">
        <v>349644</v>
      </c>
      <c r="K17" s="23"/>
      <c r="L17" s="46">
        <f>ROUND(J17/J$25*100,1)</f>
        <v>42.8</v>
      </c>
      <c r="M17" s="47"/>
      <c r="N17" s="48">
        <f aca="true" t="shared" si="17" ref="N17:N22">ROUND(J17/J$22*100,1)</f>
        <v>47.3</v>
      </c>
      <c r="O17" s="15"/>
      <c r="P17" s="22">
        <v>701023</v>
      </c>
      <c r="Q17" s="23"/>
      <c r="R17" s="46">
        <f>ROUND(P17/P$25*100,1)</f>
        <v>37.2</v>
      </c>
      <c r="S17" s="47"/>
      <c r="T17" s="48">
        <f aca="true" t="shared" si="18" ref="T17:T22">ROUND(P17/P$22*100,1)</f>
        <v>42.4</v>
      </c>
      <c r="U17" s="48"/>
      <c r="V17" s="22">
        <v>1484795</v>
      </c>
      <c r="W17" s="23"/>
      <c r="X17" s="46">
        <f>ROUND(V17/V$25*100,1)</f>
        <v>32.7</v>
      </c>
      <c r="Y17" s="47"/>
      <c r="Z17" s="48">
        <f aca="true" t="shared" si="19" ref="Z17:Z22">ROUND(V17/V$22*100,1)</f>
        <v>37.5</v>
      </c>
      <c r="AA17" s="47"/>
      <c r="AB17" s="22">
        <v>3873886</v>
      </c>
      <c r="AC17" s="23"/>
      <c r="AD17" s="46">
        <f>ROUND(AB17/AB$25*100,1)</f>
        <v>30.1</v>
      </c>
      <c r="AE17" s="47"/>
      <c r="AF17" s="48">
        <f aca="true" t="shared" si="20" ref="AF17:AF22">ROUND(AB17/AB$22*100,1)</f>
        <v>35.6</v>
      </c>
      <c r="AG17" s="15"/>
      <c r="AH17" s="22">
        <v>7756709</v>
      </c>
      <c r="AI17" s="23"/>
      <c r="AJ17" s="46">
        <f>ROUND(AH17/AH$25*100,1)</f>
        <v>31.8</v>
      </c>
      <c r="AK17" s="47"/>
      <c r="AL17" s="48">
        <f aca="true" t="shared" si="21" ref="AL17:AL22">ROUND(AH17/AH$22*100,1)</f>
        <v>37</v>
      </c>
      <c r="AM17" s="15"/>
      <c r="AN17" s="22">
        <v>11962804</v>
      </c>
      <c r="AO17" s="23"/>
      <c r="AP17" s="46">
        <f>ROUND(AN17/AN$25*100,1)</f>
        <v>40.5</v>
      </c>
      <c r="AQ17" s="47"/>
      <c r="AR17" s="48">
        <f aca="true" t="shared" si="22" ref="AR17:AR22">ROUND(AN17/AN$22*100,1)</f>
        <v>45.3</v>
      </c>
      <c r="AS17" s="15"/>
      <c r="AT17" s="22">
        <v>16097206</v>
      </c>
      <c r="AU17" s="23"/>
      <c r="AV17" s="46">
        <f>ROUND(AT17/AT$25*100,1)</f>
        <v>38.7</v>
      </c>
      <c r="AW17" s="47"/>
      <c r="AX17" s="48">
        <f aca="true" t="shared" si="23" ref="AX17:AX22">ROUND(AT17/AT$22*100,1)</f>
        <v>43.3</v>
      </c>
      <c r="AY17" s="15"/>
      <c r="AZ17" s="45"/>
      <c r="BA17" s="12" t="s">
        <v>9</v>
      </c>
      <c r="BB17" s="9"/>
    </row>
    <row r="18" spans="1:54" ht="33" customHeight="1">
      <c r="A18" s="45"/>
      <c r="B18" s="12" t="s">
        <v>10</v>
      </c>
      <c r="C18" s="9"/>
      <c r="D18" s="23">
        <v>531</v>
      </c>
      <c r="E18" s="23"/>
      <c r="F18" s="46">
        <f>ROUND(D18/D$25*100,1)</f>
        <v>0.1</v>
      </c>
      <c r="G18" s="47"/>
      <c r="H18" s="48">
        <f t="shared" si="16"/>
        <v>0.1</v>
      </c>
      <c r="I18" s="15"/>
      <c r="J18" s="22">
        <v>1220</v>
      </c>
      <c r="K18" s="23"/>
      <c r="L18" s="46">
        <f>ROUND(J18/J$25*100,1)</f>
        <v>0.1</v>
      </c>
      <c r="M18" s="47"/>
      <c r="N18" s="48">
        <f t="shared" si="17"/>
        <v>0.2</v>
      </c>
      <c r="O18" s="15"/>
      <c r="P18" s="22">
        <v>4446</v>
      </c>
      <c r="Q18" s="23"/>
      <c r="R18" s="46">
        <f>ROUND(P18/P$25*100,1)</f>
        <v>0.2</v>
      </c>
      <c r="S18" s="47"/>
      <c r="T18" s="48">
        <f t="shared" si="18"/>
        <v>0.3</v>
      </c>
      <c r="U18" s="48"/>
      <c r="V18" s="22">
        <v>13733</v>
      </c>
      <c r="W18" s="23"/>
      <c r="X18" s="46">
        <f>ROUND(V18/V$25*100,1)</f>
        <v>0.3</v>
      </c>
      <c r="Y18" s="47"/>
      <c r="Z18" s="48">
        <f t="shared" si="19"/>
        <v>0.3</v>
      </c>
      <c r="AA18" s="47"/>
      <c r="AB18" s="22">
        <v>99107</v>
      </c>
      <c r="AC18" s="23"/>
      <c r="AD18" s="46">
        <f>ROUND(AB18/AB$25*100,1)</f>
        <v>0.8</v>
      </c>
      <c r="AE18" s="47"/>
      <c r="AF18" s="48">
        <f t="shared" si="20"/>
        <v>0.9</v>
      </c>
      <c r="AG18" s="15"/>
      <c r="AH18" s="22">
        <v>264438</v>
      </c>
      <c r="AI18" s="23"/>
      <c r="AJ18" s="46">
        <f>ROUND(AH18/AH$25*100,1)</f>
        <v>1.1</v>
      </c>
      <c r="AK18" s="47"/>
      <c r="AL18" s="48">
        <f t="shared" si="21"/>
        <v>1.3</v>
      </c>
      <c r="AM18" s="15"/>
      <c r="AN18" s="22">
        <v>278394</v>
      </c>
      <c r="AO18" s="23"/>
      <c r="AP18" s="46">
        <f>ROUND(AN18/AN$25*100,1)</f>
        <v>0.9</v>
      </c>
      <c r="AQ18" s="47"/>
      <c r="AR18" s="48">
        <f t="shared" si="22"/>
        <v>1.1</v>
      </c>
      <c r="AS18" s="15"/>
      <c r="AT18" s="22">
        <v>860552</v>
      </c>
      <c r="AU18" s="23"/>
      <c r="AV18" s="46">
        <f>ROUND(AT18/AT$25*100,1)</f>
        <v>2.1</v>
      </c>
      <c r="AW18" s="47"/>
      <c r="AX18" s="48">
        <f t="shared" si="23"/>
        <v>2.3</v>
      </c>
      <c r="AY18" s="15"/>
      <c r="AZ18" s="45"/>
      <c r="BA18" s="12" t="s">
        <v>10</v>
      </c>
      <c r="BB18" s="9"/>
    </row>
    <row r="19" spans="1:54" ht="33" customHeight="1">
      <c r="A19" s="45"/>
      <c r="B19" s="12" t="s">
        <v>11</v>
      </c>
      <c r="C19" s="9"/>
      <c r="D19" s="23">
        <v>48516</v>
      </c>
      <c r="E19" s="23"/>
      <c r="F19" s="46">
        <f>ROUND(D19/D$25*100,1)</f>
        <v>10.2</v>
      </c>
      <c r="G19" s="47"/>
      <c r="H19" s="48">
        <f t="shared" si="16"/>
        <v>11.4</v>
      </c>
      <c r="I19" s="15"/>
      <c r="J19" s="22">
        <v>99830</v>
      </c>
      <c r="K19" s="23"/>
      <c r="L19" s="46">
        <f>ROUND(J19/J$25*100,1)</f>
        <v>12.2</v>
      </c>
      <c r="M19" s="47"/>
      <c r="N19" s="48">
        <f t="shared" si="17"/>
        <v>13.5</v>
      </c>
      <c r="O19" s="15"/>
      <c r="P19" s="22">
        <v>262537</v>
      </c>
      <c r="Q19" s="23"/>
      <c r="R19" s="46">
        <f>ROUND(P19/P$25*100,1)</f>
        <v>13.9</v>
      </c>
      <c r="S19" s="47"/>
      <c r="T19" s="48">
        <f t="shared" si="18"/>
        <v>15.9</v>
      </c>
      <c r="U19" s="48"/>
      <c r="V19" s="22">
        <v>835082</v>
      </c>
      <c r="W19" s="23"/>
      <c r="X19" s="46">
        <f>ROUND(V19/V$25*100,1)</f>
        <v>18.4</v>
      </c>
      <c r="Y19" s="47"/>
      <c r="Z19" s="48">
        <f t="shared" si="19"/>
        <v>21.1</v>
      </c>
      <c r="AA19" s="47"/>
      <c r="AB19" s="22">
        <v>2078834</v>
      </c>
      <c r="AC19" s="23"/>
      <c r="AD19" s="46">
        <f>ROUND(AB19/AB$25*100,1)</f>
        <v>16.1</v>
      </c>
      <c r="AE19" s="47"/>
      <c r="AF19" s="48">
        <f t="shared" si="20"/>
        <v>19.1</v>
      </c>
      <c r="AG19" s="15"/>
      <c r="AH19" s="22">
        <v>3789609</v>
      </c>
      <c r="AI19" s="23"/>
      <c r="AJ19" s="46">
        <f>ROUND(AH19/AH$25*100,1)</f>
        <v>15.6</v>
      </c>
      <c r="AK19" s="47"/>
      <c r="AL19" s="48">
        <f t="shared" si="21"/>
        <v>18.1</v>
      </c>
      <c r="AM19" s="15"/>
      <c r="AN19" s="22">
        <v>4160273</v>
      </c>
      <c r="AO19" s="23"/>
      <c r="AP19" s="46">
        <f>ROUND(AN19/AN$25*100,1)</f>
        <v>14.1</v>
      </c>
      <c r="AQ19" s="47"/>
      <c r="AR19" s="48">
        <f t="shared" si="22"/>
        <v>15.8</v>
      </c>
      <c r="AS19" s="15"/>
      <c r="AT19" s="22">
        <v>6438402</v>
      </c>
      <c r="AU19" s="23"/>
      <c r="AV19" s="46">
        <f>ROUND(AT19/AT$25*100,1)</f>
        <v>15.5</v>
      </c>
      <c r="AW19" s="47"/>
      <c r="AX19" s="48">
        <f t="shared" si="23"/>
        <v>17.3</v>
      </c>
      <c r="AY19" s="15"/>
      <c r="AZ19" s="45"/>
      <c r="BA19" s="12" t="s">
        <v>11</v>
      </c>
      <c r="BB19" s="9"/>
    </row>
    <row r="20" spans="1:54" ht="33" customHeight="1">
      <c r="A20" s="45"/>
      <c r="B20" s="12" t="s">
        <v>18</v>
      </c>
      <c r="C20" s="9"/>
      <c r="D20" s="23">
        <v>83690</v>
      </c>
      <c r="E20" s="23"/>
      <c r="F20" s="46">
        <f aca="true" t="shared" si="24" ref="F20:F25">ROUND(D20/D$25*100,1)</f>
        <v>17.6</v>
      </c>
      <c r="G20" s="47"/>
      <c r="H20" s="48">
        <f t="shared" si="16"/>
        <v>19.6</v>
      </c>
      <c r="I20" s="15"/>
      <c r="J20" s="22">
        <v>144890</v>
      </c>
      <c r="K20" s="23"/>
      <c r="L20" s="46">
        <f aca="true" t="shared" si="25" ref="L20:L25">ROUND(J20/J$25*100,1)</f>
        <v>17.7</v>
      </c>
      <c r="M20" s="47"/>
      <c r="N20" s="48">
        <f t="shared" si="17"/>
        <v>19.6</v>
      </c>
      <c r="O20" s="15"/>
      <c r="P20" s="22">
        <v>357237</v>
      </c>
      <c r="Q20" s="23"/>
      <c r="R20" s="46">
        <f aca="true" t="shared" si="26" ref="R20:R25">ROUND(P20/P$25*100,1)</f>
        <v>19</v>
      </c>
      <c r="S20" s="47"/>
      <c r="T20" s="48">
        <f t="shared" si="18"/>
        <v>21.6</v>
      </c>
      <c r="U20" s="48"/>
      <c r="V20" s="22">
        <v>778005</v>
      </c>
      <c r="W20" s="23"/>
      <c r="X20" s="46">
        <f aca="true" t="shared" si="27" ref="X20:X25">ROUND(V20/V$25*100,1)</f>
        <v>17.2</v>
      </c>
      <c r="Y20" s="47"/>
      <c r="Z20" s="48">
        <f t="shared" si="19"/>
        <v>19.6</v>
      </c>
      <c r="AA20" s="47"/>
      <c r="AB20" s="22">
        <v>2642924</v>
      </c>
      <c r="AC20" s="23"/>
      <c r="AD20" s="46">
        <f aca="true" t="shared" si="28" ref="AD20:AD25">ROUND(AB20/AB$25*100,1)</f>
        <v>20.5</v>
      </c>
      <c r="AE20" s="47"/>
      <c r="AF20" s="48">
        <f t="shared" si="20"/>
        <v>24.3</v>
      </c>
      <c r="AG20" s="15"/>
      <c r="AH20" s="22">
        <v>5261423</v>
      </c>
      <c r="AI20" s="23"/>
      <c r="AJ20" s="46">
        <f aca="true" t="shared" si="29" ref="AJ20:AJ25">ROUND(AH20/AH$25*100,1)</f>
        <v>21.6</v>
      </c>
      <c r="AK20" s="47"/>
      <c r="AL20" s="48">
        <f t="shared" si="21"/>
        <v>25.1</v>
      </c>
      <c r="AM20" s="15"/>
      <c r="AN20" s="22">
        <v>4898428</v>
      </c>
      <c r="AO20" s="23"/>
      <c r="AP20" s="46">
        <f aca="true" t="shared" si="30" ref="AP20:AP25">ROUND(AN20/AN$25*100,1)</f>
        <v>16.6</v>
      </c>
      <c r="AQ20" s="47"/>
      <c r="AR20" s="48">
        <f t="shared" si="22"/>
        <v>18.6</v>
      </c>
      <c r="AS20" s="15"/>
      <c r="AT20" s="22">
        <v>5203843</v>
      </c>
      <c r="AU20" s="23"/>
      <c r="AV20" s="46">
        <f aca="true" t="shared" si="31" ref="AV20:AV25">ROUND(AT20/AT$25*100,1)</f>
        <v>12.5</v>
      </c>
      <c r="AW20" s="47"/>
      <c r="AX20" s="48">
        <f t="shared" si="23"/>
        <v>14</v>
      </c>
      <c r="AY20" s="15"/>
      <c r="AZ20" s="45"/>
      <c r="BA20" s="12" t="s">
        <v>18</v>
      </c>
      <c r="BB20" s="9"/>
    </row>
    <row r="21" spans="1:54" ht="33" customHeight="1">
      <c r="A21" s="45"/>
      <c r="B21" s="12" t="s">
        <v>13</v>
      </c>
      <c r="C21" s="9"/>
      <c r="D21" s="23">
        <f>D22-SUM(D17:D20)</f>
        <v>80892</v>
      </c>
      <c r="E21" s="23"/>
      <c r="F21" s="46">
        <f t="shared" si="24"/>
        <v>17</v>
      </c>
      <c r="G21" s="47"/>
      <c r="H21" s="48">
        <f t="shared" si="16"/>
        <v>19</v>
      </c>
      <c r="I21" s="15"/>
      <c r="J21" s="22">
        <f>J22-SUM(J17:J20)</f>
        <v>142853</v>
      </c>
      <c r="K21" s="23"/>
      <c r="L21" s="46">
        <f t="shared" si="25"/>
        <v>17.5</v>
      </c>
      <c r="M21" s="47"/>
      <c r="N21" s="48">
        <f t="shared" si="17"/>
        <v>19.3</v>
      </c>
      <c r="O21" s="15"/>
      <c r="P21" s="22">
        <f>P22-SUM(P17:P20)</f>
        <v>328701</v>
      </c>
      <c r="Q21" s="23"/>
      <c r="R21" s="46">
        <f t="shared" si="26"/>
        <v>17.5</v>
      </c>
      <c r="S21" s="47"/>
      <c r="T21" s="48">
        <f t="shared" si="18"/>
        <v>19.9</v>
      </c>
      <c r="U21" s="48"/>
      <c r="V21" s="22">
        <f>V22-SUM(V17:V20)</f>
        <v>851103</v>
      </c>
      <c r="W21" s="23"/>
      <c r="X21" s="46">
        <f t="shared" si="27"/>
        <v>18.8</v>
      </c>
      <c r="Y21" s="47"/>
      <c r="Z21" s="48">
        <f t="shared" si="19"/>
        <v>21.5</v>
      </c>
      <c r="AA21" s="47"/>
      <c r="AB21" s="22">
        <f>AB22-SUM(AB17:AB20)</f>
        <v>2179654</v>
      </c>
      <c r="AC21" s="23"/>
      <c r="AD21" s="46">
        <f t="shared" si="28"/>
        <v>16.9</v>
      </c>
      <c r="AE21" s="47"/>
      <c r="AF21" s="48">
        <f t="shared" si="20"/>
        <v>20</v>
      </c>
      <c r="AG21" s="15"/>
      <c r="AH21" s="22">
        <f>AH22-SUM(AH17:AH20)</f>
        <v>3884201</v>
      </c>
      <c r="AI21" s="23"/>
      <c r="AJ21" s="46">
        <f t="shared" si="29"/>
        <v>15.9</v>
      </c>
      <c r="AK21" s="47"/>
      <c r="AL21" s="48">
        <f t="shared" si="21"/>
        <v>18.5</v>
      </c>
      <c r="AM21" s="15"/>
      <c r="AN21" s="22">
        <f>AN22-SUM(AN17:AN20)</f>
        <v>5097793</v>
      </c>
      <c r="AO21" s="23"/>
      <c r="AP21" s="46">
        <f t="shared" si="30"/>
        <v>17.3</v>
      </c>
      <c r="AQ21" s="47"/>
      <c r="AR21" s="48">
        <f t="shared" si="22"/>
        <v>19.3</v>
      </c>
      <c r="AS21" s="15"/>
      <c r="AT21" s="22">
        <f>AT22-SUM(AT17:AT20)</f>
        <v>8535928</v>
      </c>
      <c r="AU21" s="23"/>
      <c r="AV21" s="46">
        <f t="shared" si="31"/>
        <v>20.5</v>
      </c>
      <c r="AW21" s="47"/>
      <c r="AX21" s="48">
        <f t="shared" si="23"/>
        <v>23</v>
      </c>
      <c r="AY21" s="15"/>
      <c r="AZ21" s="45"/>
      <c r="BA21" s="12" t="s">
        <v>13</v>
      </c>
      <c r="BB21" s="9"/>
    </row>
    <row r="22" spans="1:54" ht="33" customHeight="1">
      <c r="A22" s="45"/>
      <c r="B22" s="12" t="s">
        <v>15</v>
      </c>
      <c r="C22" s="9"/>
      <c r="D22" s="23">
        <f>D25-D23-D24</f>
        <v>426147</v>
      </c>
      <c r="E22" s="23"/>
      <c r="F22" s="46">
        <f t="shared" si="24"/>
        <v>89.6</v>
      </c>
      <c r="G22" s="47"/>
      <c r="H22" s="48">
        <f t="shared" si="16"/>
        <v>100</v>
      </c>
      <c r="I22" s="15"/>
      <c r="J22" s="22">
        <f>J25-J23-J24</f>
        <v>738437</v>
      </c>
      <c r="K22" s="23"/>
      <c r="L22" s="46">
        <f t="shared" si="25"/>
        <v>90.5</v>
      </c>
      <c r="M22" s="47"/>
      <c r="N22" s="48">
        <f t="shared" si="17"/>
        <v>100</v>
      </c>
      <c r="O22" s="15"/>
      <c r="P22" s="22">
        <f>P25-P23-P24</f>
        <v>1653944</v>
      </c>
      <c r="Q22" s="23"/>
      <c r="R22" s="46">
        <f t="shared" si="26"/>
        <v>87.8</v>
      </c>
      <c r="S22" s="47"/>
      <c r="T22" s="48">
        <f t="shared" si="18"/>
        <v>100</v>
      </c>
      <c r="U22" s="48"/>
      <c r="V22" s="22">
        <f>V25-V23-V24</f>
        <v>3962718</v>
      </c>
      <c r="W22" s="23"/>
      <c r="X22" s="46">
        <f t="shared" si="27"/>
        <v>87.4</v>
      </c>
      <c r="Y22" s="47"/>
      <c r="Z22" s="48">
        <f t="shared" si="19"/>
        <v>100</v>
      </c>
      <c r="AA22" s="47"/>
      <c r="AB22" s="22">
        <f>AB25-AB23-AB24</f>
        <v>10874405</v>
      </c>
      <c r="AC22" s="23"/>
      <c r="AD22" s="46">
        <f t="shared" si="28"/>
        <v>84.4</v>
      </c>
      <c r="AE22" s="47"/>
      <c r="AF22" s="48">
        <f t="shared" si="20"/>
        <v>100</v>
      </c>
      <c r="AG22" s="15"/>
      <c r="AH22" s="22">
        <f>AH25-AH23-AH24</f>
        <v>20956380</v>
      </c>
      <c r="AI22" s="23"/>
      <c r="AJ22" s="46">
        <f t="shared" si="29"/>
        <v>86</v>
      </c>
      <c r="AK22" s="47"/>
      <c r="AL22" s="48">
        <f t="shared" si="21"/>
        <v>100</v>
      </c>
      <c r="AM22" s="15"/>
      <c r="AN22" s="22">
        <f>AN25-AN23-AN24</f>
        <v>26397692</v>
      </c>
      <c r="AO22" s="23"/>
      <c r="AP22" s="46">
        <f t="shared" si="30"/>
        <v>89.4</v>
      </c>
      <c r="AQ22" s="47"/>
      <c r="AR22" s="48">
        <f t="shared" si="22"/>
        <v>100</v>
      </c>
      <c r="AS22" s="15"/>
      <c r="AT22" s="22">
        <f>AT25-AT23-AT24</f>
        <v>37135931</v>
      </c>
      <c r="AU22" s="23"/>
      <c r="AV22" s="46">
        <f t="shared" si="31"/>
        <v>89.3</v>
      </c>
      <c r="AW22" s="47"/>
      <c r="AX22" s="48">
        <f t="shared" si="23"/>
        <v>100</v>
      </c>
      <c r="AY22" s="15"/>
      <c r="AZ22" s="45"/>
      <c r="BA22" s="12" t="s">
        <v>15</v>
      </c>
      <c r="BB22" s="9"/>
    </row>
    <row r="23" spans="1:54" ht="33" customHeight="1">
      <c r="A23" s="45"/>
      <c r="B23" s="12" t="s">
        <v>14</v>
      </c>
      <c r="C23" s="9"/>
      <c r="D23" s="23">
        <v>39899</v>
      </c>
      <c r="E23" s="23"/>
      <c r="F23" s="46">
        <f t="shared" si="24"/>
        <v>8.4</v>
      </c>
      <c r="G23" s="47"/>
      <c r="H23" s="14" t="s">
        <v>4</v>
      </c>
      <c r="I23" s="15"/>
      <c r="J23" s="22">
        <v>46618</v>
      </c>
      <c r="K23" s="23"/>
      <c r="L23" s="46">
        <f t="shared" si="25"/>
        <v>5.7</v>
      </c>
      <c r="M23" s="47"/>
      <c r="N23" s="14" t="s">
        <v>4</v>
      </c>
      <c r="O23" s="15"/>
      <c r="P23" s="22">
        <v>170586</v>
      </c>
      <c r="Q23" s="23"/>
      <c r="R23" s="46">
        <f t="shared" si="26"/>
        <v>9.1</v>
      </c>
      <c r="S23" s="47"/>
      <c r="T23" s="14" t="s">
        <v>4</v>
      </c>
      <c r="U23" s="14"/>
      <c r="V23" s="22">
        <v>431169</v>
      </c>
      <c r="W23" s="23"/>
      <c r="X23" s="46">
        <f t="shared" si="27"/>
        <v>9.5</v>
      </c>
      <c r="Y23" s="47"/>
      <c r="Z23" s="14" t="s">
        <v>4</v>
      </c>
      <c r="AA23" s="25"/>
      <c r="AB23" s="22">
        <v>1642115</v>
      </c>
      <c r="AC23" s="23"/>
      <c r="AD23" s="46">
        <f t="shared" si="28"/>
        <v>12.7</v>
      </c>
      <c r="AE23" s="47"/>
      <c r="AF23" s="14" t="s">
        <v>4</v>
      </c>
      <c r="AG23" s="15"/>
      <c r="AH23" s="22">
        <v>2753424</v>
      </c>
      <c r="AI23" s="23"/>
      <c r="AJ23" s="46">
        <f t="shared" si="29"/>
        <v>11.3</v>
      </c>
      <c r="AK23" s="47"/>
      <c r="AL23" s="14" t="s">
        <v>4</v>
      </c>
      <c r="AM23" s="15"/>
      <c r="AN23" s="22">
        <v>2422280</v>
      </c>
      <c r="AO23" s="23"/>
      <c r="AP23" s="46">
        <f t="shared" si="30"/>
        <v>8.2</v>
      </c>
      <c r="AQ23" s="47"/>
      <c r="AR23" s="14" t="s">
        <v>4</v>
      </c>
      <c r="AS23" s="15"/>
      <c r="AT23" s="22">
        <v>3260156</v>
      </c>
      <c r="AU23" s="23"/>
      <c r="AV23" s="46">
        <f t="shared" si="31"/>
        <v>7.8</v>
      </c>
      <c r="AW23" s="47"/>
      <c r="AX23" s="14" t="s">
        <v>4</v>
      </c>
      <c r="AY23" s="15"/>
      <c r="AZ23" s="45"/>
      <c r="BA23" s="12" t="s">
        <v>14</v>
      </c>
      <c r="BB23" s="9"/>
    </row>
    <row r="24" spans="1:54" ht="33" customHeight="1">
      <c r="A24" s="45"/>
      <c r="B24" s="12" t="s">
        <v>16</v>
      </c>
      <c r="C24" s="9"/>
      <c r="D24" s="23">
        <v>9309</v>
      </c>
      <c r="E24" s="23"/>
      <c r="F24" s="46">
        <f t="shared" si="24"/>
        <v>2</v>
      </c>
      <c r="G24" s="47"/>
      <c r="H24" s="14" t="s">
        <v>4</v>
      </c>
      <c r="I24" s="15"/>
      <c r="J24" s="22">
        <v>31300</v>
      </c>
      <c r="K24" s="23"/>
      <c r="L24" s="46">
        <f t="shared" si="25"/>
        <v>3.8</v>
      </c>
      <c r="M24" s="47"/>
      <c r="N24" s="14" t="s">
        <v>4</v>
      </c>
      <c r="O24" s="15"/>
      <c r="P24" s="22">
        <v>58919</v>
      </c>
      <c r="Q24" s="23"/>
      <c r="R24" s="46">
        <f t="shared" si="26"/>
        <v>3.1</v>
      </c>
      <c r="S24" s="47"/>
      <c r="T24" s="14" t="s">
        <v>4</v>
      </c>
      <c r="U24" s="14"/>
      <c r="V24" s="22">
        <v>141332</v>
      </c>
      <c r="W24" s="23"/>
      <c r="X24" s="46">
        <f t="shared" si="27"/>
        <v>3.1</v>
      </c>
      <c r="Y24" s="47"/>
      <c r="Z24" s="14" t="s">
        <v>4</v>
      </c>
      <c r="AA24" s="25"/>
      <c r="AB24" s="22">
        <v>373871</v>
      </c>
      <c r="AC24" s="23"/>
      <c r="AD24" s="46">
        <f t="shared" si="28"/>
        <v>2.9</v>
      </c>
      <c r="AE24" s="47"/>
      <c r="AF24" s="14" t="s">
        <v>4</v>
      </c>
      <c r="AG24" s="15"/>
      <c r="AH24" s="22">
        <v>657027</v>
      </c>
      <c r="AI24" s="23"/>
      <c r="AJ24" s="46">
        <f t="shared" si="29"/>
        <v>2.7</v>
      </c>
      <c r="AK24" s="47"/>
      <c r="AL24" s="14" t="s">
        <v>4</v>
      </c>
      <c r="AM24" s="15"/>
      <c r="AN24" s="22">
        <v>717416</v>
      </c>
      <c r="AO24" s="23"/>
      <c r="AP24" s="46">
        <f t="shared" si="30"/>
        <v>2.4</v>
      </c>
      <c r="AQ24" s="47"/>
      <c r="AR24" s="14" t="s">
        <v>4</v>
      </c>
      <c r="AS24" s="15"/>
      <c r="AT24" s="22">
        <v>1185823</v>
      </c>
      <c r="AU24" s="23"/>
      <c r="AV24" s="46">
        <f t="shared" si="31"/>
        <v>2.9</v>
      </c>
      <c r="AW24" s="47"/>
      <c r="AX24" s="14" t="s">
        <v>4</v>
      </c>
      <c r="AY24" s="15"/>
      <c r="AZ24" s="45"/>
      <c r="BA24" s="12" t="s">
        <v>16</v>
      </c>
      <c r="BB24" s="9"/>
    </row>
    <row r="25" spans="1:54" ht="33" customHeight="1">
      <c r="A25" s="45"/>
      <c r="B25" s="12" t="s">
        <v>19</v>
      </c>
      <c r="C25" s="9"/>
      <c r="D25" s="23">
        <v>475355</v>
      </c>
      <c r="E25" s="23"/>
      <c r="F25" s="46">
        <f t="shared" si="24"/>
        <v>100</v>
      </c>
      <c r="G25" s="47"/>
      <c r="H25" s="14" t="s">
        <v>4</v>
      </c>
      <c r="I25" s="15"/>
      <c r="J25" s="22">
        <v>816355</v>
      </c>
      <c r="K25" s="23"/>
      <c r="L25" s="46">
        <f t="shared" si="25"/>
        <v>100</v>
      </c>
      <c r="M25" s="47"/>
      <c r="N25" s="14" t="s">
        <v>4</v>
      </c>
      <c r="O25" s="15"/>
      <c r="P25" s="22">
        <v>1883449</v>
      </c>
      <c r="Q25" s="23"/>
      <c r="R25" s="46">
        <f t="shared" si="26"/>
        <v>100</v>
      </c>
      <c r="S25" s="47"/>
      <c r="T25" s="14" t="s">
        <v>4</v>
      </c>
      <c r="U25" s="14"/>
      <c r="V25" s="22">
        <v>4535219</v>
      </c>
      <c r="W25" s="23"/>
      <c r="X25" s="46">
        <f t="shared" si="27"/>
        <v>100</v>
      </c>
      <c r="Y25" s="47"/>
      <c r="Z25" s="14" t="s">
        <v>4</v>
      </c>
      <c r="AA25" s="25"/>
      <c r="AB25" s="22">
        <v>12890391</v>
      </c>
      <c r="AC25" s="23"/>
      <c r="AD25" s="46">
        <f t="shared" si="28"/>
        <v>100</v>
      </c>
      <c r="AE25" s="47"/>
      <c r="AF25" s="14" t="s">
        <v>4</v>
      </c>
      <c r="AG25" s="15"/>
      <c r="AH25" s="22">
        <v>24366831</v>
      </c>
      <c r="AI25" s="23"/>
      <c r="AJ25" s="46">
        <f t="shared" si="29"/>
        <v>100</v>
      </c>
      <c r="AK25" s="47"/>
      <c r="AL25" s="14" t="s">
        <v>4</v>
      </c>
      <c r="AM25" s="15"/>
      <c r="AN25" s="22">
        <v>29537388</v>
      </c>
      <c r="AO25" s="23"/>
      <c r="AP25" s="46">
        <f t="shared" si="30"/>
        <v>100</v>
      </c>
      <c r="AQ25" s="47"/>
      <c r="AR25" s="14" t="s">
        <v>4</v>
      </c>
      <c r="AS25" s="15"/>
      <c r="AT25" s="22">
        <v>41581910</v>
      </c>
      <c r="AU25" s="23"/>
      <c r="AV25" s="46">
        <f t="shared" si="31"/>
        <v>100</v>
      </c>
      <c r="AW25" s="47"/>
      <c r="AX25" s="14" t="s">
        <v>4</v>
      </c>
      <c r="AY25" s="15"/>
      <c r="AZ25" s="45"/>
      <c r="BA25" s="12" t="s">
        <v>19</v>
      </c>
      <c r="BB25" s="9"/>
    </row>
    <row r="26" spans="1:54" ht="33.75" customHeight="1">
      <c r="A26" s="45" t="s">
        <v>6</v>
      </c>
      <c r="B26" s="26"/>
      <c r="C26" s="3"/>
      <c r="D26" s="23"/>
      <c r="E26" s="23"/>
      <c r="F26" s="46"/>
      <c r="G26" s="47"/>
      <c r="H26" s="48"/>
      <c r="I26" s="15"/>
      <c r="J26" s="22"/>
      <c r="K26" s="15"/>
      <c r="L26" s="46"/>
      <c r="M26" s="47"/>
      <c r="N26" s="48"/>
      <c r="O26" s="15"/>
      <c r="P26" s="22"/>
      <c r="Q26" s="23"/>
      <c r="R26" s="46"/>
      <c r="S26" s="47"/>
      <c r="T26" s="48"/>
      <c r="U26" s="48"/>
      <c r="V26" s="22"/>
      <c r="W26" s="23"/>
      <c r="X26" s="46"/>
      <c r="Y26" s="47"/>
      <c r="Z26" s="48"/>
      <c r="AA26" s="47"/>
      <c r="AB26" s="22"/>
      <c r="AC26" s="23"/>
      <c r="AD26" s="46"/>
      <c r="AE26" s="47"/>
      <c r="AF26" s="48"/>
      <c r="AG26" s="15"/>
      <c r="AH26" s="22"/>
      <c r="AI26" s="23"/>
      <c r="AJ26" s="46"/>
      <c r="AK26" s="47"/>
      <c r="AL26" s="48"/>
      <c r="AM26" s="15"/>
      <c r="AN26" s="22"/>
      <c r="AO26" s="23"/>
      <c r="AP26" s="46"/>
      <c r="AQ26" s="47"/>
      <c r="AR26" s="48"/>
      <c r="AS26" s="15"/>
      <c r="AT26" s="22"/>
      <c r="AU26" s="23"/>
      <c r="AV26" s="46"/>
      <c r="AW26" s="47"/>
      <c r="AX26" s="48"/>
      <c r="AY26" s="15"/>
      <c r="AZ26" s="45" t="s">
        <v>6</v>
      </c>
      <c r="BA26" s="26"/>
      <c r="BB26" s="3"/>
    </row>
    <row r="27" spans="1:54" ht="33.75" customHeight="1">
      <c r="A27" s="45"/>
      <c r="B27" s="12" t="s">
        <v>9</v>
      </c>
      <c r="C27" s="9"/>
      <c r="D27" s="22">
        <f>D7+D17</f>
        <v>381491</v>
      </c>
      <c r="E27" s="23"/>
      <c r="F27" s="46">
        <f aca="true" t="shared" si="32" ref="F27:F35">ROUND(D27/D$35*100,1)</f>
        <v>33.9</v>
      </c>
      <c r="G27" s="47"/>
      <c r="H27" s="48">
        <f aca="true" t="shared" si="33" ref="H27:H32">ROUND(D27/D$32*100,1)</f>
        <v>37.9</v>
      </c>
      <c r="I27" s="15"/>
      <c r="J27" s="22">
        <f>J7+J17</f>
        <v>744236</v>
      </c>
      <c r="K27" s="23"/>
      <c r="L27" s="46">
        <f aca="true" t="shared" si="34" ref="L27:L35">ROUND(J27/J$35*100,1)</f>
        <v>36.7</v>
      </c>
      <c r="M27" s="47"/>
      <c r="N27" s="48">
        <f aca="true" t="shared" si="35" ref="N27:N32">ROUND(J27/J$32*100,1)</f>
        <v>40.1</v>
      </c>
      <c r="O27" s="15"/>
      <c r="P27" s="22">
        <f>P7+P17</f>
        <v>1549420</v>
      </c>
      <c r="Q27" s="23"/>
      <c r="R27" s="46">
        <f>ROUND(P27/P$35*100,1)</f>
        <v>34.6</v>
      </c>
      <c r="S27" s="47"/>
      <c r="T27" s="48">
        <f aca="true" t="shared" si="36" ref="T27:T32">ROUND(P27/P$32*100,1)</f>
        <v>38.2</v>
      </c>
      <c r="U27" s="48"/>
      <c r="V27" s="22">
        <f>V7+V17</f>
        <v>3750668</v>
      </c>
      <c r="W27" s="23"/>
      <c r="X27" s="46">
        <f aca="true" t="shared" si="37" ref="X27:X35">ROUND(V27/V$35*100,1)</f>
        <v>37.1</v>
      </c>
      <c r="Y27" s="47"/>
      <c r="Z27" s="48">
        <f aca="true" t="shared" si="38" ref="Z27:Z32">ROUND(V27/V$32*100,1)</f>
        <v>40.8</v>
      </c>
      <c r="AA27" s="47"/>
      <c r="AB27" s="22">
        <f>AB7+AB17</f>
        <v>8154841</v>
      </c>
      <c r="AC27" s="23"/>
      <c r="AD27" s="46">
        <f aca="true" t="shared" si="39" ref="AD27:AD35">ROUND(AB27/AB$35*100,1)</f>
        <v>31.3</v>
      </c>
      <c r="AE27" s="47"/>
      <c r="AF27" s="48">
        <f aca="true" t="shared" si="40" ref="AF27:AF32">ROUND(AB27/AB$32*100,1)</f>
        <v>36.6</v>
      </c>
      <c r="AG27" s="15"/>
      <c r="AH27" s="22">
        <f>AH7+AH17</f>
        <v>15893808</v>
      </c>
      <c r="AI27" s="23"/>
      <c r="AJ27" s="46">
        <f aca="true" t="shared" si="41" ref="AJ27:AJ35">ROUND(AH27/AH$35*100,1)</f>
        <v>34</v>
      </c>
      <c r="AK27" s="47"/>
      <c r="AL27" s="48">
        <f aca="true" t="shared" si="42" ref="AL27:AL32">ROUND(AH27/AH$32*100,1)</f>
        <v>38.7</v>
      </c>
      <c r="AM27" s="15"/>
      <c r="AN27" s="22">
        <f>AN7+AN17</f>
        <v>23316473</v>
      </c>
      <c r="AO27" s="23"/>
      <c r="AP27" s="46">
        <f aca="true" t="shared" si="43" ref="AP27:AP35">ROUND(AN27/AN$35*100,1)</f>
        <v>40.6</v>
      </c>
      <c r="AQ27" s="47"/>
      <c r="AR27" s="48">
        <f aca="true" t="shared" si="44" ref="AR27:AR32">ROUND(AN27/AN$32*100,1)</f>
        <v>44.9</v>
      </c>
      <c r="AS27" s="15"/>
      <c r="AT27" s="22">
        <f>AT7+AT17</f>
        <v>33450373</v>
      </c>
      <c r="AU27" s="23"/>
      <c r="AV27" s="46">
        <f aca="true" t="shared" si="45" ref="AV27:AV35">ROUND(AT27/AT$35*100,1)</f>
        <v>41.6</v>
      </c>
      <c r="AW27" s="47"/>
      <c r="AX27" s="48">
        <f aca="true" t="shared" si="46" ref="AX27:AX32">ROUND(AT27/AT$32*100,1)</f>
        <v>46.2</v>
      </c>
      <c r="AY27" s="15"/>
      <c r="AZ27" s="45"/>
      <c r="BA27" s="12" t="s">
        <v>9</v>
      </c>
      <c r="BB27" s="9"/>
    </row>
    <row r="28" spans="1:54" ht="33.75" customHeight="1">
      <c r="A28" s="45"/>
      <c r="B28" s="12" t="s">
        <v>10</v>
      </c>
      <c r="C28" s="9"/>
      <c r="D28" s="23">
        <v>22138</v>
      </c>
      <c r="E28" s="23"/>
      <c r="F28" s="46">
        <f t="shared" si="32"/>
        <v>2</v>
      </c>
      <c r="G28" s="47"/>
      <c r="H28" s="48">
        <f t="shared" si="33"/>
        <v>2.2</v>
      </c>
      <c r="I28" s="15"/>
      <c r="J28" s="22">
        <v>36168</v>
      </c>
      <c r="K28" s="23"/>
      <c r="L28" s="46">
        <f t="shared" si="34"/>
        <v>1.8</v>
      </c>
      <c r="M28" s="47"/>
      <c r="N28" s="48">
        <f t="shared" si="35"/>
        <v>1.9</v>
      </c>
      <c r="O28" s="15"/>
      <c r="P28" s="22">
        <v>50062</v>
      </c>
      <c r="Q28" s="23"/>
      <c r="R28" s="46">
        <f>ROUND(P28/P$35*100,1)</f>
        <v>1.1</v>
      </c>
      <c r="S28" s="47"/>
      <c r="T28" s="48">
        <f t="shared" si="36"/>
        <v>1.2</v>
      </c>
      <c r="U28" s="48"/>
      <c r="V28" s="22">
        <v>108686</v>
      </c>
      <c r="W28" s="23"/>
      <c r="X28" s="46">
        <f t="shared" si="37"/>
        <v>1.1</v>
      </c>
      <c r="Y28" s="47"/>
      <c r="Z28" s="48">
        <f t="shared" si="38"/>
        <v>1.2</v>
      </c>
      <c r="AA28" s="47"/>
      <c r="AB28" s="22">
        <v>248157</v>
      </c>
      <c r="AC28" s="23"/>
      <c r="AD28" s="46">
        <f t="shared" si="39"/>
        <v>1</v>
      </c>
      <c r="AE28" s="47"/>
      <c r="AF28" s="48">
        <f t="shared" si="40"/>
        <v>1.1</v>
      </c>
      <c r="AG28" s="15"/>
      <c r="AH28" s="22">
        <v>440052</v>
      </c>
      <c r="AI28" s="23"/>
      <c r="AJ28" s="46">
        <f t="shared" si="41"/>
        <v>0.9</v>
      </c>
      <c r="AK28" s="47"/>
      <c r="AL28" s="48">
        <f t="shared" si="42"/>
        <v>1.1</v>
      </c>
      <c r="AM28" s="15"/>
      <c r="AN28" s="22">
        <v>461502</v>
      </c>
      <c r="AO28" s="23"/>
      <c r="AP28" s="46">
        <f t="shared" si="43"/>
        <v>0.8</v>
      </c>
      <c r="AQ28" s="47"/>
      <c r="AR28" s="48">
        <f t="shared" si="44"/>
        <v>0.9</v>
      </c>
      <c r="AS28" s="15"/>
      <c r="AT28" s="22">
        <v>1662693</v>
      </c>
      <c r="AU28" s="23"/>
      <c r="AV28" s="46">
        <f t="shared" si="45"/>
        <v>2.1</v>
      </c>
      <c r="AW28" s="47"/>
      <c r="AX28" s="48">
        <f t="shared" si="46"/>
        <v>2.3</v>
      </c>
      <c r="AY28" s="15"/>
      <c r="AZ28" s="45"/>
      <c r="BA28" s="12" t="s">
        <v>10</v>
      </c>
      <c r="BB28" s="9"/>
    </row>
    <row r="29" spans="1:54" ht="33.75" customHeight="1">
      <c r="A29" s="45"/>
      <c r="B29" s="12" t="s">
        <v>11</v>
      </c>
      <c r="C29" s="9"/>
      <c r="D29" s="23">
        <v>159967</v>
      </c>
      <c r="E29" s="23"/>
      <c r="F29" s="46">
        <f t="shared" si="32"/>
        <v>14.2</v>
      </c>
      <c r="G29" s="47"/>
      <c r="H29" s="48">
        <f t="shared" si="33"/>
        <v>15.9</v>
      </c>
      <c r="I29" s="15"/>
      <c r="J29" s="22">
        <v>310987</v>
      </c>
      <c r="K29" s="23"/>
      <c r="L29" s="46">
        <f t="shared" si="34"/>
        <v>15.4</v>
      </c>
      <c r="M29" s="47"/>
      <c r="N29" s="48">
        <f t="shared" si="35"/>
        <v>16.8</v>
      </c>
      <c r="O29" s="15"/>
      <c r="P29" s="22">
        <v>743186</v>
      </c>
      <c r="Q29" s="23"/>
      <c r="R29" s="46">
        <f aca="true" t="shared" si="47" ref="R29:R35">ROUND(P29/P$35*100,1)</f>
        <v>16.6</v>
      </c>
      <c r="S29" s="47"/>
      <c r="T29" s="48">
        <f t="shared" si="36"/>
        <v>18.3</v>
      </c>
      <c r="U29" s="48"/>
      <c r="V29" s="22">
        <v>1798248</v>
      </c>
      <c r="W29" s="23"/>
      <c r="X29" s="46">
        <f t="shared" si="37"/>
        <v>17.8</v>
      </c>
      <c r="Y29" s="47"/>
      <c r="Z29" s="48">
        <f t="shared" si="38"/>
        <v>19.6</v>
      </c>
      <c r="AA29" s="47"/>
      <c r="AB29" s="22">
        <v>4471052</v>
      </c>
      <c r="AC29" s="23"/>
      <c r="AD29" s="46">
        <f t="shared" si="39"/>
        <v>17.2</v>
      </c>
      <c r="AE29" s="47"/>
      <c r="AF29" s="48">
        <f t="shared" si="40"/>
        <v>20.1</v>
      </c>
      <c r="AG29" s="15"/>
      <c r="AH29" s="22">
        <v>8113971</v>
      </c>
      <c r="AI29" s="23"/>
      <c r="AJ29" s="46">
        <f t="shared" si="41"/>
        <v>17.3</v>
      </c>
      <c r="AK29" s="47"/>
      <c r="AL29" s="48">
        <f t="shared" si="42"/>
        <v>19.8</v>
      </c>
      <c r="AM29" s="15"/>
      <c r="AN29" s="22">
        <v>9449937</v>
      </c>
      <c r="AO29" s="23"/>
      <c r="AP29" s="46">
        <f t="shared" si="43"/>
        <v>16.4</v>
      </c>
      <c r="AQ29" s="47"/>
      <c r="AR29" s="48">
        <f t="shared" si="44"/>
        <v>18.2</v>
      </c>
      <c r="AS29" s="15"/>
      <c r="AT29" s="22">
        <v>14327988</v>
      </c>
      <c r="AU29" s="23"/>
      <c r="AV29" s="46">
        <f t="shared" si="45"/>
        <v>17.8</v>
      </c>
      <c r="AW29" s="47"/>
      <c r="AX29" s="48">
        <f t="shared" si="46"/>
        <v>19.8</v>
      </c>
      <c r="AY29" s="15"/>
      <c r="AZ29" s="45"/>
      <c r="BA29" s="12" t="s">
        <v>11</v>
      </c>
      <c r="BB29" s="9"/>
    </row>
    <row r="30" spans="1:54" ht="33.75" customHeight="1">
      <c r="A30" s="45"/>
      <c r="B30" s="12" t="s">
        <v>20</v>
      </c>
      <c r="C30" s="9"/>
      <c r="D30" s="23">
        <v>280268</v>
      </c>
      <c r="E30" s="23"/>
      <c r="F30" s="46">
        <f t="shared" si="32"/>
        <v>24.9</v>
      </c>
      <c r="G30" s="47"/>
      <c r="H30" s="48">
        <f t="shared" si="33"/>
        <v>27.9</v>
      </c>
      <c r="I30" s="15"/>
      <c r="J30" s="22">
        <v>477056</v>
      </c>
      <c r="K30" s="23"/>
      <c r="L30" s="46">
        <f t="shared" si="34"/>
        <v>23.5</v>
      </c>
      <c r="M30" s="47"/>
      <c r="N30" s="48">
        <f t="shared" si="35"/>
        <v>25.7</v>
      </c>
      <c r="O30" s="15"/>
      <c r="P30" s="22">
        <v>1089816</v>
      </c>
      <c r="Q30" s="23"/>
      <c r="R30" s="46">
        <f t="shared" si="47"/>
        <v>24.3</v>
      </c>
      <c r="S30" s="47"/>
      <c r="T30" s="48">
        <f t="shared" si="36"/>
        <v>26.9</v>
      </c>
      <c r="U30" s="48"/>
      <c r="V30" s="22">
        <v>2084225</v>
      </c>
      <c r="W30" s="23"/>
      <c r="X30" s="46">
        <f t="shared" si="37"/>
        <v>20.6</v>
      </c>
      <c r="Y30" s="47"/>
      <c r="Z30" s="48">
        <f t="shared" si="38"/>
        <v>22.7</v>
      </c>
      <c r="AA30" s="47"/>
      <c r="AB30" s="22">
        <v>5832673</v>
      </c>
      <c r="AC30" s="23"/>
      <c r="AD30" s="46">
        <f t="shared" si="39"/>
        <v>22.4</v>
      </c>
      <c r="AE30" s="47"/>
      <c r="AF30" s="48">
        <f t="shared" si="40"/>
        <v>26.2</v>
      </c>
      <c r="AG30" s="15"/>
      <c r="AH30" s="22">
        <v>10529029</v>
      </c>
      <c r="AI30" s="23"/>
      <c r="AJ30" s="46">
        <f t="shared" si="41"/>
        <v>22.5</v>
      </c>
      <c r="AK30" s="47"/>
      <c r="AL30" s="48">
        <f t="shared" si="42"/>
        <v>25.6</v>
      </c>
      <c r="AM30" s="15"/>
      <c r="AN30" s="22">
        <v>10443295</v>
      </c>
      <c r="AO30" s="23"/>
      <c r="AP30" s="46">
        <f t="shared" si="43"/>
        <v>18.2</v>
      </c>
      <c r="AQ30" s="47"/>
      <c r="AR30" s="48">
        <f t="shared" si="44"/>
        <v>20.1</v>
      </c>
      <c r="AS30" s="15"/>
      <c r="AT30" s="22">
        <v>10655360</v>
      </c>
      <c r="AU30" s="23"/>
      <c r="AV30" s="46">
        <f t="shared" si="45"/>
        <v>13.3</v>
      </c>
      <c r="AW30" s="47"/>
      <c r="AX30" s="48">
        <f t="shared" si="46"/>
        <v>14.7</v>
      </c>
      <c r="AY30" s="15"/>
      <c r="AZ30" s="45"/>
      <c r="BA30" s="12" t="s">
        <v>20</v>
      </c>
      <c r="BB30" s="9"/>
    </row>
    <row r="31" spans="1:54" ht="33.75" customHeight="1">
      <c r="A31" s="45"/>
      <c r="B31" s="12" t="s">
        <v>13</v>
      </c>
      <c r="C31" s="9"/>
      <c r="D31" s="23">
        <f>D32-SUM(D27:D30)</f>
        <v>161870</v>
      </c>
      <c r="E31" s="23"/>
      <c r="F31" s="46">
        <f t="shared" si="32"/>
        <v>14.4</v>
      </c>
      <c r="G31" s="47"/>
      <c r="H31" s="48">
        <f t="shared" si="33"/>
        <v>16.1</v>
      </c>
      <c r="I31" s="15"/>
      <c r="J31" s="22">
        <f>J32-SUM(J27:J30)</f>
        <v>286914</v>
      </c>
      <c r="K31" s="23"/>
      <c r="L31" s="46">
        <f t="shared" si="34"/>
        <v>14.2</v>
      </c>
      <c r="M31" s="47"/>
      <c r="N31" s="48">
        <f t="shared" si="35"/>
        <v>15.5</v>
      </c>
      <c r="O31" s="15"/>
      <c r="P31" s="22">
        <f>P32-SUM(P27:P30)</f>
        <v>625970</v>
      </c>
      <c r="Q31" s="23"/>
      <c r="R31" s="46">
        <f t="shared" si="47"/>
        <v>14</v>
      </c>
      <c r="S31" s="47"/>
      <c r="T31" s="48">
        <f t="shared" si="36"/>
        <v>15.4</v>
      </c>
      <c r="U31" s="48"/>
      <c r="V31" s="22">
        <f>V32-SUM(V27:V30)</f>
        <v>1447617</v>
      </c>
      <c r="W31" s="23"/>
      <c r="X31" s="46">
        <f t="shared" si="37"/>
        <v>14.3</v>
      </c>
      <c r="Y31" s="47"/>
      <c r="Z31" s="48">
        <f t="shared" si="38"/>
        <v>15.8</v>
      </c>
      <c r="AA31" s="47"/>
      <c r="AB31" s="22">
        <f>AB32-SUM(AB27:AB30)</f>
        <v>3565220</v>
      </c>
      <c r="AC31" s="23"/>
      <c r="AD31" s="46">
        <f t="shared" si="39"/>
        <v>13.7</v>
      </c>
      <c r="AE31" s="47"/>
      <c r="AF31" s="48">
        <f t="shared" si="40"/>
        <v>16</v>
      </c>
      <c r="AG31" s="15"/>
      <c r="AH31" s="22">
        <f>AH32-SUM(AH27:AH30)+1</f>
        <v>6087717</v>
      </c>
      <c r="AI31" s="23"/>
      <c r="AJ31" s="46">
        <f t="shared" si="41"/>
        <v>13</v>
      </c>
      <c r="AK31" s="47"/>
      <c r="AL31" s="48">
        <f t="shared" si="42"/>
        <v>14.8</v>
      </c>
      <c r="AM31" s="15"/>
      <c r="AN31" s="22">
        <f>AN32-SUM(AN27:AN30)</f>
        <v>8250550</v>
      </c>
      <c r="AO31" s="23"/>
      <c r="AP31" s="46">
        <f t="shared" si="43"/>
        <v>14.4</v>
      </c>
      <c r="AQ31" s="47"/>
      <c r="AR31" s="48">
        <f t="shared" si="44"/>
        <v>15.9</v>
      </c>
      <c r="AS31" s="15"/>
      <c r="AT31" s="22">
        <f>AT32-SUM(AT27:AT30)</f>
        <v>12325267</v>
      </c>
      <c r="AU31" s="23"/>
      <c r="AV31" s="46">
        <f t="shared" si="45"/>
        <v>15.3</v>
      </c>
      <c r="AW31" s="47"/>
      <c r="AX31" s="48">
        <f t="shared" si="46"/>
        <v>17</v>
      </c>
      <c r="AY31" s="15"/>
      <c r="AZ31" s="45"/>
      <c r="BA31" s="12" t="s">
        <v>13</v>
      </c>
      <c r="BB31" s="9"/>
    </row>
    <row r="32" spans="1:54" ht="33.75" customHeight="1">
      <c r="A32" s="45"/>
      <c r="B32" s="12" t="s">
        <v>15</v>
      </c>
      <c r="C32" s="9"/>
      <c r="D32" s="23">
        <f>D35-D33-D34</f>
        <v>1005734</v>
      </c>
      <c r="E32" s="23"/>
      <c r="F32" s="46">
        <f t="shared" si="32"/>
        <v>89.5</v>
      </c>
      <c r="G32" s="47"/>
      <c r="H32" s="48">
        <f t="shared" si="33"/>
        <v>100</v>
      </c>
      <c r="I32" s="15"/>
      <c r="J32" s="22">
        <f>J35-J33-J34</f>
        <v>1855361</v>
      </c>
      <c r="K32" s="23"/>
      <c r="L32" s="46">
        <f t="shared" si="34"/>
        <v>91.6</v>
      </c>
      <c r="M32" s="47"/>
      <c r="N32" s="48">
        <f t="shared" si="35"/>
        <v>100</v>
      </c>
      <c r="O32" s="15"/>
      <c r="P32" s="22">
        <f>P35-P33-P34</f>
        <v>4058454</v>
      </c>
      <c r="Q32" s="23"/>
      <c r="R32" s="46">
        <f t="shared" si="47"/>
        <v>90.6</v>
      </c>
      <c r="S32" s="47"/>
      <c r="T32" s="48">
        <f t="shared" si="36"/>
        <v>100</v>
      </c>
      <c r="U32" s="48"/>
      <c r="V32" s="22">
        <f>V35-V33-V34</f>
        <v>9189444</v>
      </c>
      <c r="W32" s="23"/>
      <c r="X32" s="46">
        <f t="shared" si="37"/>
        <v>90.9</v>
      </c>
      <c r="Y32" s="47"/>
      <c r="Z32" s="48">
        <f t="shared" si="38"/>
        <v>100</v>
      </c>
      <c r="AA32" s="47"/>
      <c r="AB32" s="22">
        <f>AB35-AB33-AB34</f>
        <v>22271943</v>
      </c>
      <c r="AC32" s="23"/>
      <c r="AD32" s="46">
        <f t="shared" si="39"/>
        <v>85.5</v>
      </c>
      <c r="AE32" s="47"/>
      <c r="AF32" s="48">
        <f t="shared" si="40"/>
        <v>100</v>
      </c>
      <c r="AG32" s="15"/>
      <c r="AH32" s="22">
        <f>AH35-AH33-AH34</f>
        <v>41064576</v>
      </c>
      <c r="AI32" s="23"/>
      <c r="AJ32" s="46">
        <f t="shared" si="41"/>
        <v>87.7</v>
      </c>
      <c r="AK32" s="47"/>
      <c r="AL32" s="48">
        <f t="shared" si="42"/>
        <v>100</v>
      </c>
      <c r="AM32" s="15"/>
      <c r="AN32" s="22">
        <f>AN35-AN33-AN34</f>
        <v>51921757</v>
      </c>
      <c r="AO32" s="23"/>
      <c r="AP32" s="46">
        <f t="shared" si="43"/>
        <v>90.3</v>
      </c>
      <c r="AQ32" s="47"/>
      <c r="AR32" s="48">
        <f t="shared" si="44"/>
        <v>100</v>
      </c>
      <c r="AS32" s="15"/>
      <c r="AT32" s="22">
        <f>AT35-AT33-AT34</f>
        <v>72421681</v>
      </c>
      <c r="AU32" s="23"/>
      <c r="AV32" s="46">
        <f t="shared" si="45"/>
        <v>90.1</v>
      </c>
      <c r="AW32" s="47"/>
      <c r="AX32" s="48">
        <f t="shared" si="46"/>
        <v>100</v>
      </c>
      <c r="AY32" s="15"/>
      <c r="AZ32" s="45"/>
      <c r="BA32" s="12" t="s">
        <v>15</v>
      </c>
      <c r="BB32" s="9"/>
    </row>
    <row r="33" spans="1:54" ht="33.75" customHeight="1">
      <c r="A33" s="45"/>
      <c r="B33" s="12" t="s">
        <v>14</v>
      </c>
      <c r="C33" s="9"/>
      <c r="D33" s="23">
        <v>96740</v>
      </c>
      <c r="E33" s="23"/>
      <c r="F33" s="46">
        <f t="shared" si="32"/>
        <v>8.6</v>
      </c>
      <c r="G33" s="47"/>
      <c r="H33" s="14" t="s">
        <v>4</v>
      </c>
      <c r="I33" s="15"/>
      <c r="J33" s="22">
        <v>96007</v>
      </c>
      <c r="K33" s="23"/>
      <c r="L33" s="46">
        <f t="shared" si="34"/>
        <v>4.7</v>
      </c>
      <c r="M33" s="47"/>
      <c r="N33" s="14" t="s">
        <v>4</v>
      </c>
      <c r="O33" s="15"/>
      <c r="P33" s="22">
        <v>313917</v>
      </c>
      <c r="Q33" s="23"/>
      <c r="R33" s="46">
        <f t="shared" si="47"/>
        <v>7</v>
      </c>
      <c r="S33" s="47"/>
      <c r="T33" s="14" t="s">
        <v>4</v>
      </c>
      <c r="U33" s="14"/>
      <c r="V33" s="22">
        <v>642932</v>
      </c>
      <c r="W33" s="23"/>
      <c r="X33" s="46">
        <f t="shared" si="37"/>
        <v>6.4</v>
      </c>
      <c r="Y33" s="47"/>
      <c r="Z33" s="14" t="s">
        <v>4</v>
      </c>
      <c r="AA33" s="25"/>
      <c r="AB33" s="22">
        <v>3179896</v>
      </c>
      <c r="AC33" s="23"/>
      <c r="AD33" s="46">
        <f t="shared" si="39"/>
        <v>12.2</v>
      </c>
      <c r="AE33" s="47"/>
      <c r="AF33" s="14" t="s">
        <v>4</v>
      </c>
      <c r="AG33" s="15"/>
      <c r="AH33" s="22">
        <v>4731907</v>
      </c>
      <c r="AI33" s="23"/>
      <c r="AJ33" s="46">
        <f t="shared" si="41"/>
        <v>10.1</v>
      </c>
      <c r="AK33" s="47"/>
      <c r="AL33" s="14" t="s">
        <v>4</v>
      </c>
      <c r="AM33" s="15"/>
      <c r="AN33" s="22">
        <v>4499125</v>
      </c>
      <c r="AO33" s="23"/>
      <c r="AP33" s="46">
        <f t="shared" si="43"/>
        <v>7.8</v>
      </c>
      <c r="AQ33" s="47"/>
      <c r="AR33" s="14" t="s">
        <v>4</v>
      </c>
      <c r="AS33" s="15"/>
      <c r="AT33" s="22">
        <v>6257893</v>
      </c>
      <c r="AU33" s="23"/>
      <c r="AV33" s="46">
        <f t="shared" si="45"/>
        <v>7.8</v>
      </c>
      <c r="AW33" s="47"/>
      <c r="AX33" s="14" t="s">
        <v>4</v>
      </c>
      <c r="AY33" s="15"/>
      <c r="AZ33" s="45"/>
      <c r="BA33" s="12" t="s">
        <v>14</v>
      </c>
      <c r="BB33" s="9"/>
    </row>
    <row r="34" spans="1:54" ht="33.75" customHeight="1">
      <c r="A34" s="45"/>
      <c r="B34" s="12" t="s">
        <v>16</v>
      </c>
      <c r="C34" s="9"/>
      <c r="D34" s="23">
        <v>21390</v>
      </c>
      <c r="E34" s="23"/>
      <c r="F34" s="46">
        <f t="shared" si="32"/>
        <v>1.9</v>
      </c>
      <c r="G34" s="47"/>
      <c r="H34" s="14" t="s">
        <v>4</v>
      </c>
      <c r="I34" s="15"/>
      <c r="J34" s="22">
        <v>74434</v>
      </c>
      <c r="K34" s="23"/>
      <c r="L34" s="46">
        <f t="shared" si="34"/>
        <v>3.7</v>
      </c>
      <c r="M34" s="47"/>
      <c r="N34" s="14" t="s">
        <v>4</v>
      </c>
      <c r="O34" s="15"/>
      <c r="P34" s="22">
        <v>105664</v>
      </c>
      <c r="Q34" s="23"/>
      <c r="R34" s="46">
        <f t="shared" si="47"/>
        <v>2.4</v>
      </c>
      <c r="S34" s="47"/>
      <c r="T34" s="14" t="s">
        <v>4</v>
      </c>
      <c r="U34" s="14"/>
      <c r="V34" s="22">
        <v>271622</v>
      </c>
      <c r="W34" s="23"/>
      <c r="X34" s="46">
        <f t="shared" si="37"/>
        <v>2.7</v>
      </c>
      <c r="Y34" s="47"/>
      <c r="Z34" s="14" t="s">
        <v>4</v>
      </c>
      <c r="AA34" s="25"/>
      <c r="AB34" s="22">
        <v>592578</v>
      </c>
      <c r="AC34" s="23"/>
      <c r="AD34" s="46">
        <f t="shared" si="39"/>
        <v>2.3</v>
      </c>
      <c r="AE34" s="47"/>
      <c r="AF34" s="14" t="s">
        <v>4</v>
      </c>
      <c r="AG34" s="15"/>
      <c r="AH34" s="22">
        <v>1006591</v>
      </c>
      <c r="AI34" s="23"/>
      <c r="AJ34" s="46">
        <f t="shared" si="41"/>
        <v>2.2</v>
      </c>
      <c r="AK34" s="47"/>
      <c r="AL34" s="14" t="s">
        <v>4</v>
      </c>
      <c r="AM34" s="15"/>
      <c r="AN34" s="22">
        <v>1051673</v>
      </c>
      <c r="AO34" s="23"/>
      <c r="AP34" s="46">
        <f t="shared" si="43"/>
        <v>1.8</v>
      </c>
      <c r="AQ34" s="47"/>
      <c r="AR34" s="14" t="s">
        <v>4</v>
      </c>
      <c r="AS34" s="15"/>
      <c r="AT34" s="22">
        <v>1730440</v>
      </c>
      <c r="AU34" s="23"/>
      <c r="AV34" s="46">
        <f t="shared" si="45"/>
        <v>2.2</v>
      </c>
      <c r="AW34" s="47"/>
      <c r="AX34" s="14" t="s">
        <v>4</v>
      </c>
      <c r="AY34" s="15"/>
      <c r="AZ34" s="45"/>
      <c r="BA34" s="12" t="s">
        <v>16</v>
      </c>
      <c r="BB34" s="9"/>
    </row>
    <row r="35" spans="1:54" ht="33.75" customHeight="1">
      <c r="A35" s="45"/>
      <c r="B35" s="51" t="s">
        <v>21</v>
      </c>
      <c r="C35" s="52"/>
      <c r="D35" s="23">
        <v>1123864</v>
      </c>
      <c r="E35" s="23"/>
      <c r="F35" s="46">
        <f t="shared" si="32"/>
        <v>100</v>
      </c>
      <c r="G35" s="47"/>
      <c r="H35" s="14" t="s">
        <v>4</v>
      </c>
      <c r="I35" s="15"/>
      <c r="J35" s="22">
        <v>2025802</v>
      </c>
      <c r="K35" s="23"/>
      <c r="L35" s="46">
        <f t="shared" si="34"/>
        <v>100</v>
      </c>
      <c r="M35" s="47"/>
      <c r="N35" s="14" t="s">
        <v>4</v>
      </c>
      <c r="O35" s="15"/>
      <c r="P35" s="22">
        <v>4478035</v>
      </c>
      <c r="Q35" s="23"/>
      <c r="R35" s="46">
        <f t="shared" si="47"/>
        <v>100</v>
      </c>
      <c r="S35" s="47"/>
      <c r="T35" s="14" t="s">
        <v>4</v>
      </c>
      <c r="U35" s="14"/>
      <c r="V35" s="22">
        <v>10103998</v>
      </c>
      <c r="W35" s="23"/>
      <c r="X35" s="46">
        <f t="shared" si="37"/>
        <v>100</v>
      </c>
      <c r="Y35" s="47"/>
      <c r="Z35" s="14" t="s">
        <v>4</v>
      </c>
      <c r="AA35" s="25"/>
      <c r="AB35" s="22">
        <v>26044417</v>
      </c>
      <c r="AC35" s="23"/>
      <c r="AD35" s="46">
        <f t="shared" si="39"/>
        <v>100</v>
      </c>
      <c r="AE35" s="47"/>
      <c r="AF35" s="14" t="s">
        <v>4</v>
      </c>
      <c r="AG35" s="15"/>
      <c r="AH35" s="22">
        <v>46803074</v>
      </c>
      <c r="AI35" s="23"/>
      <c r="AJ35" s="46">
        <f t="shared" si="41"/>
        <v>100</v>
      </c>
      <c r="AK35" s="47"/>
      <c r="AL35" s="14" t="s">
        <v>4</v>
      </c>
      <c r="AM35" s="15"/>
      <c r="AN35" s="22">
        <v>57472555</v>
      </c>
      <c r="AO35" s="23"/>
      <c r="AP35" s="46">
        <f t="shared" si="43"/>
        <v>100</v>
      </c>
      <c r="AQ35" s="47"/>
      <c r="AR35" s="14" t="s">
        <v>4</v>
      </c>
      <c r="AS35" s="15"/>
      <c r="AT35" s="22">
        <v>80410014</v>
      </c>
      <c r="AU35" s="23"/>
      <c r="AV35" s="46">
        <f t="shared" si="45"/>
        <v>100</v>
      </c>
      <c r="AW35" s="47"/>
      <c r="AX35" s="14" t="s">
        <v>4</v>
      </c>
      <c r="AY35" s="15"/>
      <c r="AZ35" s="45"/>
      <c r="BA35" s="51" t="s">
        <v>21</v>
      </c>
      <c r="BB35" s="52"/>
    </row>
    <row r="36" spans="1:54" ht="9" customHeight="1">
      <c r="A36" s="53"/>
      <c r="B36" s="54"/>
      <c r="C36" s="55"/>
      <c r="D36" s="56"/>
      <c r="E36" s="56"/>
      <c r="F36" s="57"/>
      <c r="G36" s="58"/>
      <c r="H36" s="56"/>
      <c r="I36" s="58"/>
      <c r="J36" s="57"/>
      <c r="K36" s="56"/>
      <c r="L36" s="57"/>
      <c r="M36" s="58"/>
      <c r="N36" s="56"/>
      <c r="O36" s="58"/>
      <c r="P36" s="57"/>
      <c r="Q36" s="56"/>
      <c r="R36" s="57"/>
      <c r="S36" s="58"/>
      <c r="T36" s="56"/>
      <c r="U36" s="56"/>
      <c r="V36" s="57"/>
      <c r="W36" s="56"/>
      <c r="X36" s="57"/>
      <c r="Y36" s="58"/>
      <c r="Z36" s="56"/>
      <c r="AA36" s="58"/>
      <c r="AB36" s="57"/>
      <c r="AC36" s="56"/>
      <c r="AD36" s="57"/>
      <c r="AE36" s="58"/>
      <c r="AF36" s="56"/>
      <c r="AG36" s="58"/>
      <c r="AH36" s="57"/>
      <c r="AI36" s="56"/>
      <c r="AJ36" s="57"/>
      <c r="AK36" s="58"/>
      <c r="AL36" s="56"/>
      <c r="AM36" s="58"/>
      <c r="AN36" s="57"/>
      <c r="AO36" s="56"/>
      <c r="AP36" s="57"/>
      <c r="AQ36" s="58"/>
      <c r="AR36" s="56"/>
      <c r="AS36" s="58"/>
      <c r="AT36" s="57"/>
      <c r="AU36" s="56"/>
      <c r="AV36" s="57"/>
      <c r="AW36" s="58"/>
      <c r="AX36" s="56"/>
      <c r="AY36" s="58"/>
      <c r="AZ36" s="53"/>
      <c r="BA36" s="54"/>
      <c r="BB36" s="55"/>
    </row>
    <row r="37" spans="1:54" ht="9" customHeight="1">
      <c r="A37" s="26"/>
      <c r="B37" s="49"/>
      <c r="C37" s="49"/>
      <c r="AZ37" s="26"/>
      <c r="BA37" s="49"/>
      <c r="BB37" s="49"/>
    </row>
    <row r="38" spans="2:54" ht="13.5">
      <c r="B38" s="65"/>
      <c r="C38" s="65"/>
      <c r="R38" s="7" t="s">
        <v>8</v>
      </c>
      <c r="X38" s="7" t="s">
        <v>8</v>
      </c>
      <c r="AT38" s="4"/>
      <c r="BA38" s="65"/>
      <c r="BB38" s="65"/>
    </row>
    <row r="39" spans="2:54" ht="13.5">
      <c r="B39" s="65"/>
      <c r="C39" s="65"/>
      <c r="AT39" s="4"/>
      <c r="BA39" s="65"/>
      <c r="BB39" s="65"/>
    </row>
    <row r="40" spans="2:54" ht="13.5">
      <c r="B40" s="65"/>
      <c r="C40" s="65"/>
      <c r="AT40" s="4"/>
      <c r="BA40" s="65"/>
      <c r="BB40" s="65"/>
    </row>
    <row r="41" spans="2:54" ht="13.5">
      <c r="B41" s="65"/>
      <c r="C41" s="65"/>
      <c r="BA41" s="65"/>
      <c r="BB41" s="65"/>
    </row>
    <row r="42" spans="2:54" ht="13.5">
      <c r="B42" s="65"/>
      <c r="C42" s="65"/>
      <c r="BA42" s="65"/>
      <c r="BB42" s="65"/>
    </row>
    <row r="43" spans="2:54" ht="13.5">
      <c r="B43" s="65"/>
      <c r="C43" s="65"/>
      <c r="BA43" s="65"/>
      <c r="BB43" s="65"/>
    </row>
    <row r="44" spans="2:54" ht="13.5">
      <c r="B44" s="65"/>
      <c r="C44" s="65"/>
      <c r="BA44" s="65"/>
      <c r="BB44" s="65"/>
    </row>
  </sheetData>
  <sheetProtection/>
  <mergeCells count="8">
    <mergeCell ref="A4:C5"/>
    <mergeCell ref="AN4:AS4"/>
    <mergeCell ref="AT4:AY4"/>
    <mergeCell ref="AZ4:BB5"/>
    <mergeCell ref="AD5:AG5"/>
    <mergeCell ref="AJ5:AM5"/>
    <mergeCell ref="AP5:AS5"/>
    <mergeCell ref="AV5:AY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27" max="35" man="1"/>
  </colBreaks>
</worksheet>
</file>

<file path=xl/worksheets/sheet3.xml><?xml version="1.0" encoding="utf-8"?>
<worksheet xmlns="http://schemas.openxmlformats.org/spreadsheetml/2006/main" xmlns:r="http://schemas.openxmlformats.org/officeDocument/2006/relationships">
  <dimension ref="A1:BD47"/>
  <sheetViews>
    <sheetView view="pageBreakPreview" zoomScale="85" zoomScaleSheetLayoutView="85" zoomScalePageLayoutView="0" workbookViewId="0" topLeftCell="A1">
      <selection activeCell="A4" sqref="A4:C5"/>
    </sheetView>
  </sheetViews>
  <sheetFormatPr defaultColWidth="8.796875" defaultRowHeight="14.25"/>
  <cols>
    <col min="1" max="1" width="2.5" style="7" customWidth="1"/>
    <col min="2" max="2" width="18.8984375" style="7" customWidth="1"/>
    <col min="3" max="3" width="1.1015625" style="7" customWidth="1"/>
    <col min="4" max="4" width="11.8984375" style="7" customWidth="1"/>
    <col min="5" max="5" width="0.8984375" style="7" customWidth="1"/>
    <col min="6" max="6" width="6.5" style="7" customWidth="1"/>
    <col min="7" max="7" width="0.8984375" style="7" customWidth="1"/>
    <col min="8" max="8" width="6.5" style="7" customWidth="1"/>
    <col min="9" max="9" width="1" style="7" customWidth="1"/>
    <col min="10" max="10" width="11.8984375" style="7" customWidth="1"/>
    <col min="11" max="11" width="0.8984375" style="7" customWidth="1"/>
    <col min="12" max="12" width="6.5" style="7" customWidth="1"/>
    <col min="13" max="13" width="0.8984375" style="7" customWidth="1"/>
    <col min="14" max="14" width="6.5" style="7" bestFit="1" customWidth="1"/>
    <col min="15" max="15" width="0.8984375" style="7" customWidth="1"/>
    <col min="16" max="16" width="11.8984375" style="7" customWidth="1"/>
    <col min="17" max="17" width="0.8984375" style="7" customWidth="1"/>
    <col min="18" max="18" width="6.09765625" style="7" bestFit="1" customWidth="1"/>
    <col min="19" max="19" width="0.8984375" style="7" customWidth="1"/>
    <col min="20" max="20" width="6.09765625" style="7" bestFit="1" customWidth="1"/>
    <col min="21" max="21" width="0.8984375" style="7" customWidth="1"/>
    <col min="22" max="22" width="11.8984375" style="7" customWidth="1"/>
    <col min="23" max="23" width="0.8984375" style="7" customWidth="1"/>
    <col min="24" max="24" width="6.09765625" style="7" bestFit="1" customWidth="1"/>
    <col min="25" max="25" width="0.8984375" style="7" customWidth="1"/>
    <col min="26" max="26" width="6.09765625" style="7" bestFit="1" customWidth="1"/>
    <col min="27" max="27" width="0.8984375" style="7" customWidth="1"/>
    <col min="28" max="28" width="12.09765625" style="7" customWidth="1"/>
    <col min="29" max="29" width="0.4921875" style="7" customWidth="1"/>
    <col min="30" max="30" width="6.09765625" style="7" bestFit="1" customWidth="1"/>
    <col min="31" max="31" width="0.8984375" style="7" customWidth="1"/>
    <col min="32" max="32" width="6.09765625" style="7" bestFit="1" customWidth="1"/>
    <col min="33" max="33" width="0.8984375" style="7" customWidth="1"/>
    <col min="34" max="34" width="12.09765625" style="7" customWidth="1"/>
    <col min="35" max="35" width="0.4921875" style="7" customWidth="1"/>
    <col min="36" max="36" width="6.09765625" style="7" bestFit="1" customWidth="1"/>
    <col min="37" max="37" width="0.8984375" style="7" customWidth="1"/>
    <col min="38" max="38" width="6.09765625" style="7" bestFit="1" customWidth="1"/>
    <col min="39" max="39" width="0.8984375" style="7" customWidth="1"/>
    <col min="40" max="40" width="12.09765625" style="7" customWidth="1"/>
    <col min="41" max="41" width="0.4921875" style="7" customWidth="1"/>
    <col min="42" max="42" width="6.09765625" style="7" bestFit="1" customWidth="1"/>
    <col min="43" max="43" width="0.8984375" style="7" customWidth="1"/>
    <col min="44" max="44" width="6.09765625" style="7" bestFit="1" customWidth="1"/>
    <col min="45" max="45" width="0.8984375" style="7" customWidth="1"/>
    <col min="46" max="46" width="12.09765625" style="7" customWidth="1"/>
    <col min="47" max="47" width="0.4921875" style="7" customWidth="1"/>
    <col min="48" max="48" width="6.09765625" style="7" customWidth="1"/>
    <col min="49" max="49" width="0.8984375" style="7" customWidth="1"/>
    <col min="50" max="50" width="6.09765625" style="7" customWidth="1"/>
    <col min="51" max="51" width="0.8984375" style="7" customWidth="1"/>
    <col min="52" max="52" width="2.5" style="7" customWidth="1"/>
    <col min="53" max="53" width="18.8984375" style="7" customWidth="1"/>
    <col min="54" max="54" width="1.1015625" style="7" customWidth="1"/>
    <col min="55" max="55" width="11.8984375" style="7" bestFit="1" customWidth="1"/>
    <col min="56" max="16384" width="9" style="7" customWidth="1"/>
  </cols>
  <sheetData>
    <row r="1" spans="1:52" ht="14.25">
      <c r="A1" s="2"/>
      <c r="J1" s="2"/>
      <c r="AZ1" s="2"/>
    </row>
    <row r="2" spans="1:54" ht="18.75">
      <c r="A2" s="11" t="s">
        <v>22</v>
      </c>
      <c r="B2" s="1"/>
      <c r="C2" s="1"/>
      <c r="AZ2" s="11"/>
      <c r="BA2" s="1"/>
      <c r="BB2" s="1"/>
    </row>
    <row r="3" ht="13.5">
      <c r="BA3" s="13" t="s">
        <v>24</v>
      </c>
    </row>
    <row r="4" spans="1:54" ht="30.75" customHeight="1">
      <c r="A4" s="79" t="s">
        <v>23</v>
      </c>
      <c r="B4" s="80"/>
      <c r="C4" s="81"/>
      <c r="D4" s="5" t="s">
        <v>0</v>
      </c>
      <c r="E4" s="42"/>
      <c r="F4" s="42"/>
      <c r="G4" s="42"/>
      <c r="H4" s="42"/>
      <c r="I4" s="32"/>
      <c r="J4" s="5" t="s">
        <v>7</v>
      </c>
      <c r="K4" s="42"/>
      <c r="L4" s="42"/>
      <c r="M4" s="42"/>
      <c r="N4" s="42"/>
      <c r="O4" s="32"/>
      <c r="P4" s="76" t="s">
        <v>60</v>
      </c>
      <c r="Q4" s="85"/>
      <c r="R4" s="85"/>
      <c r="S4" s="85"/>
      <c r="T4" s="85"/>
      <c r="U4" s="86"/>
      <c r="V4" s="76" t="s">
        <v>61</v>
      </c>
      <c r="W4" s="85"/>
      <c r="X4" s="85"/>
      <c r="Y4" s="85"/>
      <c r="Z4" s="85"/>
      <c r="AA4" s="86"/>
      <c r="AB4" s="76" t="s">
        <v>59</v>
      </c>
      <c r="AC4" s="85"/>
      <c r="AD4" s="85"/>
      <c r="AE4" s="85"/>
      <c r="AF4" s="85"/>
      <c r="AG4" s="86"/>
      <c r="AH4" s="76" t="s">
        <v>62</v>
      </c>
      <c r="AI4" s="85"/>
      <c r="AJ4" s="85"/>
      <c r="AK4" s="85"/>
      <c r="AL4" s="85"/>
      <c r="AM4" s="86"/>
      <c r="AN4" s="87" t="s">
        <v>64</v>
      </c>
      <c r="AO4" s="85"/>
      <c r="AP4" s="85"/>
      <c r="AQ4" s="85"/>
      <c r="AR4" s="85"/>
      <c r="AS4" s="86"/>
      <c r="AT4" s="87" t="s">
        <v>70</v>
      </c>
      <c r="AU4" s="85"/>
      <c r="AV4" s="85"/>
      <c r="AW4" s="85"/>
      <c r="AX4" s="85"/>
      <c r="AY4" s="86"/>
      <c r="AZ4" s="79" t="s">
        <v>23</v>
      </c>
      <c r="BA4" s="80"/>
      <c r="BB4" s="81"/>
    </row>
    <row r="5" spans="1:54" ht="30.75" customHeight="1">
      <c r="A5" s="82"/>
      <c r="B5" s="83"/>
      <c r="C5" s="84"/>
      <c r="D5" s="5" t="s">
        <v>1</v>
      </c>
      <c r="E5" s="32"/>
      <c r="F5" s="5" t="s">
        <v>2</v>
      </c>
      <c r="G5" s="42"/>
      <c r="H5" s="42"/>
      <c r="I5" s="32"/>
      <c r="J5" s="5" t="s">
        <v>1</v>
      </c>
      <c r="K5" s="32"/>
      <c r="L5" s="76" t="s">
        <v>2</v>
      </c>
      <c r="M5" s="77"/>
      <c r="N5" s="77"/>
      <c r="O5" s="78"/>
      <c r="P5" s="5" t="s">
        <v>1</v>
      </c>
      <c r="Q5" s="32"/>
      <c r="R5" s="76" t="s">
        <v>2</v>
      </c>
      <c r="S5" s="77"/>
      <c r="T5" s="77"/>
      <c r="U5" s="78"/>
      <c r="V5" s="5" t="s">
        <v>1</v>
      </c>
      <c r="W5" s="32"/>
      <c r="X5" s="76" t="s">
        <v>2</v>
      </c>
      <c r="Y5" s="77"/>
      <c r="Z5" s="77"/>
      <c r="AA5" s="78"/>
      <c r="AB5" s="5" t="s">
        <v>1</v>
      </c>
      <c r="AC5" s="32"/>
      <c r="AD5" s="76" t="s">
        <v>2</v>
      </c>
      <c r="AE5" s="77"/>
      <c r="AF5" s="77"/>
      <c r="AG5" s="78"/>
      <c r="AH5" s="5" t="s">
        <v>1</v>
      </c>
      <c r="AI5" s="32"/>
      <c r="AJ5" s="76" t="s">
        <v>2</v>
      </c>
      <c r="AK5" s="77"/>
      <c r="AL5" s="77"/>
      <c r="AM5" s="78"/>
      <c r="AN5" s="5" t="s">
        <v>1</v>
      </c>
      <c r="AO5" s="32"/>
      <c r="AP5" s="76" t="s">
        <v>2</v>
      </c>
      <c r="AQ5" s="77"/>
      <c r="AR5" s="77"/>
      <c r="AS5" s="78"/>
      <c r="AT5" s="5" t="s">
        <v>1</v>
      </c>
      <c r="AU5" s="69"/>
      <c r="AV5" s="76" t="s">
        <v>2</v>
      </c>
      <c r="AW5" s="77"/>
      <c r="AX5" s="77"/>
      <c r="AY5" s="78"/>
      <c r="AZ5" s="82"/>
      <c r="BA5" s="83"/>
      <c r="BB5" s="84"/>
    </row>
    <row r="6" spans="1:54" ht="30.75" customHeight="1">
      <c r="A6" s="33" t="s">
        <v>3</v>
      </c>
      <c r="B6" s="30"/>
      <c r="C6" s="6"/>
      <c r="D6" s="30"/>
      <c r="E6" s="30"/>
      <c r="F6" s="33"/>
      <c r="G6" s="6"/>
      <c r="H6" s="30"/>
      <c r="I6" s="6"/>
      <c r="J6" s="33"/>
      <c r="K6" s="30"/>
      <c r="L6" s="33"/>
      <c r="M6" s="6"/>
      <c r="N6" s="30"/>
      <c r="O6" s="6"/>
      <c r="P6" s="33"/>
      <c r="Q6" s="30"/>
      <c r="R6" s="33"/>
      <c r="S6" s="6"/>
      <c r="T6" s="30"/>
      <c r="U6" s="6"/>
      <c r="V6" s="33"/>
      <c r="W6" s="30"/>
      <c r="X6" s="33"/>
      <c r="Y6" s="6"/>
      <c r="Z6" s="30"/>
      <c r="AA6" s="6"/>
      <c r="AB6" s="33"/>
      <c r="AC6" s="30"/>
      <c r="AD6" s="33"/>
      <c r="AE6" s="6"/>
      <c r="AF6" s="30"/>
      <c r="AG6" s="6"/>
      <c r="AH6" s="33"/>
      <c r="AI6" s="30"/>
      <c r="AJ6" s="33"/>
      <c r="AK6" s="6"/>
      <c r="AL6" s="30"/>
      <c r="AM6" s="6"/>
      <c r="AN6" s="33"/>
      <c r="AO6" s="30"/>
      <c r="AP6" s="33"/>
      <c r="AQ6" s="6"/>
      <c r="AR6" s="30"/>
      <c r="AS6" s="6"/>
      <c r="AT6" s="33"/>
      <c r="AU6" s="6"/>
      <c r="AV6" s="33"/>
      <c r="AW6" s="6"/>
      <c r="AX6" s="30"/>
      <c r="AY6" s="30"/>
      <c r="AZ6" s="33" t="s">
        <v>3</v>
      </c>
      <c r="BA6" s="30"/>
      <c r="BB6" s="6"/>
    </row>
    <row r="7" spans="1:56" ht="30.75" customHeight="1">
      <c r="A7" s="45"/>
      <c r="B7" s="12" t="s">
        <v>9</v>
      </c>
      <c r="C7" s="9"/>
      <c r="D7" s="26">
        <v>15728741</v>
      </c>
      <c r="E7" s="26"/>
      <c r="F7" s="59">
        <f>ROUND(D7/D$16*100,1)</f>
        <v>29.3</v>
      </c>
      <c r="G7" s="60"/>
      <c r="H7" s="61">
        <f>ROUND(D7/D$13*100,1)</f>
        <v>35.8</v>
      </c>
      <c r="I7" s="3"/>
      <c r="J7" s="22">
        <v>17456122</v>
      </c>
      <c r="K7" s="26"/>
      <c r="L7" s="59">
        <f>ROUND(J7/J$16*100,1)</f>
        <v>32.1</v>
      </c>
      <c r="M7" s="60"/>
      <c r="N7" s="61">
        <f>ROUND(J7/J$13*100,1)</f>
        <v>36.9</v>
      </c>
      <c r="O7" s="3"/>
      <c r="P7" s="22">
        <v>17137360</v>
      </c>
      <c r="Q7" s="26"/>
      <c r="R7" s="59">
        <f>ROUND(P7/P$16*100,1)</f>
        <v>35.2</v>
      </c>
      <c r="S7" s="60"/>
      <c r="T7" s="61">
        <f>ROUND(P7/P$13*100,1)</f>
        <v>40.6</v>
      </c>
      <c r="U7" s="3"/>
      <c r="V7" s="22">
        <v>15932318</v>
      </c>
      <c r="W7" s="26"/>
      <c r="X7" s="59">
        <f>ROUND(V7/V$16*100,1)</f>
        <v>31.8</v>
      </c>
      <c r="Y7" s="60"/>
      <c r="Z7" s="61">
        <f>ROUND(V7/V$13*100,1)</f>
        <v>38.3</v>
      </c>
      <c r="AA7" s="3"/>
      <c r="AB7" s="34">
        <v>20142594</v>
      </c>
      <c r="AC7" s="31"/>
      <c r="AD7" s="35">
        <f>ROUND(AB7/AB$16*100,1)</f>
        <v>38.7</v>
      </c>
      <c r="AE7" s="36"/>
      <c r="AF7" s="37">
        <f>ROUND(AB7/AB$13*100,1)</f>
        <v>44.7</v>
      </c>
      <c r="AG7" s="3"/>
      <c r="AH7" s="34">
        <v>20703561</v>
      </c>
      <c r="AI7" s="31"/>
      <c r="AJ7" s="35">
        <v>40.7</v>
      </c>
      <c r="AK7" s="36"/>
      <c r="AL7" s="37">
        <v>47.1</v>
      </c>
      <c r="AM7" s="3"/>
      <c r="AN7" s="34">
        <v>20524577</v>
      </c>
      <c r="AO7" s="31"/>
      <c r="AP7" s="35">
        <v>33.2</v>
      </c>
      <c r="AQ7" s="36"/>
      <c r="AR7" s="37">
        <v>38.3</v>
      </c>
      <c r="AS7" s="3"/>
      <c r="AT7" s="34">
        <v>22203878</v>
      </c>
      <c r="AU7" s="3"/>
      <c r="AV7" s="35">
        <v>32.5</v>
      </c>
      <c r="AW7" s="36"/>
      <c r="AX7" s="37">
        <v>37.2</v>
      </c>
      <c r="AY7" s="3"/>
      <c r="AZ7" s="45"/>
      <c r="BA7" s="12" t="s">
        <v>9</v>
      </c>
      <c r="BB7" s="9"/>
      <c r="BD7" s="62"/>
    </row>
    <row r="8" spans="1:56" ht="30.75" customHeight="1">
      <c r="A8" s="45"/>
      <c r="B8" s="12" t="s">
        <v>10</v>
      </c>
      <c r="C8" s="9"/>
      <c r="D8" s="26">
        <v>870597</v>
      </c>
      <c r="E8" s="26"/>
      <c r="F8" s="59">
        <f>ROUND(D8/D$16*100,1)</f>
        <v>1.6</v>
      </c>
      <c r="G8" s="60"/>
      <c r="H8" s="61">
        <f aca="true" t="shared" si="0" ref="H8:H13">ROUND(D8/D$13*100,1)</f>
        <v>2</v>
      </c>
      <c r="I8" s="3"/>
      <c r="J8" s="22">
        <v>132292</v>
      </c>
      <c r="K8" s="26"/>
      <c r="L8" s="59">
        <f>ROUND(J8/J$16*100,1)</f>
        <v>0.2</v>
      </c>
      <c r="M8" s="60"/>
      <c r="N8" s="61">
        <f aca="true" t="shared" si="1" ref="N8:N13">ROUND(J8/J$13*100,1)</f>
        <v>0.3</v>
      </c>
      <c r="O8" s="3"/>
      <c r="P8" s="22">
        <v>853575</v>
      </c>
      <c r="Q8" s="26"/>
      <c r="R8" s="59">
        <f>ROUND(P8/P$16*100,1)</f>
        <v>1.8</v>
      </c>
      <c r="S8" s="60"/>
      <c r="T8" s="61">
        <f aca="true" t="shared" si="2" ref="T8:T13">ROUND(P8/P$13*100,1)</f>
        <v>2</v>
      </c>
      <c r="U8" s="3"/>
      <c r="V8" s="22">
        <v>1593264</v>
      </c>
      <c r="W8" s="26"/>
      <c r="X8" s="59">
        <f>ROUND(V8/V$16*100,1)</f>
        <v>3.2</v>
      </c>
      <c r="Y8" s="60"/>
      <c r="Z8" s="61">
        <f aca="true" t="shared" si="3" ref="Z8:Z13">ROUND(V8/V$13*100,1)</f>
        <v>3.8</v>
      </c>
      <c r="AA8" s="3"/>
      <c r="AB8" s="34">
        <v>2257839</v>
      </c>
      <c r="AC8" s="31"/>
      <c r="AD8" s="35">
        <f>ROUND(AB8/AB$16*100,1)</f>
        <v>4.3</v>
      </c>
      <c r="AE8" s="36"/>
      <c r="AF8" s="37">
        <f aca="true" t="shared" si="4" ref="AF8:AF13">ROUND(AB8/AB$13*100,1)</f>
        <v>5</v>
      </c>
      <c r="AG8" s="3"/>
      <c r="AH8" s="34">
        <v>2184808</v>
      </c>
      <c r="AI8" s="31"/>
      <c r="AJ8" s="35">
        <v>4.3</v>
      </c>
      <c r="AK8" s="36"/>
      <c r="AL8" s="37">
        <v>5</v>
      </c>
      <c r="AM8" s="3"/>
      <c r="AN8" s="34">
        <v>1799994</v>
      </c>
      <c r="AO8" s="31"/>
      <c r="AP8" s="35">
        <v>2.9</v>
      </c>
      <c r="AQ8" s="36"/>
      <c r="AR8" s="37">
        <v>3.4</v>
      </c>
      <c r="AS8" s="3"/>
      <c r="AT8" s="34">
        <v>1998906</v>
      </c>
      <c r="AU8" s="3"/>
      <c r="AV8" s="35">
        <v>2.9</v>
      </c>
      <c r="AW8" s="36"/>
      <c r="AX8" s="37">
        <v>3.4</v>
      </c>
      <c r="AY8" s="3"/>
      <c r="AZ8" s="45"/>
      <c r="BA8" s="12" t="s">
        <v>10</v>
      </c>
      <c r="BB8" s="9"/>
      <c r="BD8" s="62"/>
    </row>
    <row r="9" spans="1:56" ht="30.75" customHeight="1">
      <c r="A9" s="45"/>
      <c r="B9" s="66" t="s">
        <v>63</v>
      </c>
      <c r="C9" s="9"/>
      <c r="D9" s="8" t="s">
        <v>4</v>
      </c>
      <c r="E9" s="26"/>
      <c r="F9" s="10" t="s">
        <v>4</v>
      </c>
      <c r="G9" s="60"/>
      <c r="H9" s="8" t="s">
        <v>4</v>
      </c>
      <c r="I9" s="3"/>
      <c r="J9" s="22">
        <v>251731</v>
      </c>
      <c r="K9" s="26"/>
      <c r="L9" s="59">
        <f>ROUND(J9/J$16*100,1)</f>
        <v>0.5</v>
      </c>
      <c r="M9" s="60"/>
      <c r="N9" s="61">
        <f t="shared" si="1"/>
        <v>0.5</v>
      </c>
      <c r="O9" s="3"/>
      <c r="P9" s="22">
        <v>872575</v>
      </c>
      <c r="Q9" s="26"/>
      <c r="R9" s="59">
        <f>ROUND(P9/P$16*100,1)</f>
        <v>1.8</v>
      </c>
      <c r="S9" s="60"/>
      <c r="T9" s="61">
        <f t="shared" si="2"/>
        <v>2.1</v>
      </c>
      <c r="U9" s="3"/>
      <c r="V9" s="22">
        <v>156631</v>
      </c>
      <c r="W9" s="26"/>
      <c r="X9" s="59">
        <f>ROUND(V9/V$16*100,1)</f>
        <v>0.3</v>
      </c>
      <c r="Y9" s="60"/>
      <c r="Z9" s="61">
        <f t="shared" si="3"/>
        <v>0.4</v>
      </c>
      <c r="AA9" s="3"/>
      <c r="AB9" s="34">
        <v>47547</v>
      </c>
      <c r="AC9" s="31"/>
      <c r="AD9" s="35">
        <f>ROUND(AB9/AB$16*100,1)</f>
        <v>0.1</v>
      </c>
      <c r="AE9" s="36"/>
      <c r="AF9" s="37">
        <f t="shared" si="4"/>
        <v>0.1</v>
      </c>
      <c r="AG9" s="3"/>
      <c r="AH9" s="34">
        <v>155782</v>
      </c>
      <c r="AI9" s="31"/>
      <c r="AJ9" s="35">
        <v>0.3</v>
      </c>
      <c r="AK9" s="36"/>
      <c r="AL9" s="37">
        <v>0.4</v>
      </c>
      <c r="AM9" s="3"/>
      <c r="AN9" s="34">
        <v>84289</v>
      </c>
      <c r="AO9" s="31"/>
      <c r="AP9" s="35">
        <v>0.1</v>
      </c>
      <c r="AQ9" s="36"/>
      <c r="AR9" s="37">
        <v>0.2</v>
      </c>
      <c r="AS9" s="3"/>
      <c r="AT9" s="34">
        <v>99503</v>
      </c>
      <c r="AU9" s="3"/>
      <c r="AV9" s="35">
        <v>0.1</v>
      </c>
      <c r="AW9" s="36"/>
      <c r="AX9" s="37">
        <v>0.2</v>
      </c>
      <c r="AY9" s="3"/>
      <c r="AZ9" s="45"/>
      <c r="BA9" s="66" t="s">
        <v>63</v>
      </c>
      <c r="BB9" s="9"/>
      <c r="BD9" s="62"/>
    </row>
    <row r="10" spans="1:56" ht="30.75" customHeight="1">
      <c r="A10" s="45"/>
      <c r="B10" s="12" t="s">
        <v>11</v>
      </c>
      <c r="C10" s="9"/>
      <c r="D10" s="26">
        <v>8436385</v>
      </c>
      <c r="E10" s="26"/>
      <c r="F10" s="59">
        <f>ROUND(D10/D$16*100,1)</f>
        <v>15.7</v>
      </c>
      <c r="G10" s="60"/>
      <c r="H10" s="61">
        <f t="shared" si="0"/>
        <v>19.2</v>
      </c>
      <c r="I10" s="3"/>
      <c r="J10" s="22">
        <v>11782870</v>
      </c>
      <c r="K10" s="26"/>
      <c r="L10" s="59">
        <f>ROUND(J10/J$16*100,1)</f>
        <v>21.7</v>
      </c>
      <c r="M10" s="60"/>
      <c r="N10" s="61">
        <f t="shared" si="1"/>
        <v>24.9</v>
      </c>
      <c r="O10" s="3"/>
      <c r="P10" s="22">
        <v>9221643</v>
      </c>
      <c r="Q10" s="26"/>
      <c r="R10" s="59">
        <f>ROUND(P10/P$16*100,1)</f>
        <v>18.9</v>
      </c>
      <c r="S10" s="60"/>
      <c r="T10" s="61">
        <f t="shared" si="2"/>
        <v>21.9</v>
      </c>
      <c r="U10" s="3"/>
      <c r="V10" s="22">
        <v>8766464</v>
      </c>
      <c r="W10" s="26"/>
      <c r="X10" s="59">
        <f>ROUND(V10/V$16*100,1)</f>
        <v>17.5</v>
      </c>
      <c r="Y10" s="60"/>
      <c r="Z10" s="61">
        <f t="shared" si="3"/>
        <v>21.1</v>
      </c>
      <c r="AA10" s="3"/>
      <c r="AB10" s="34">
        <v>8845703</v>
      </c>
      <c r="AC10" s="31"/>
      <c r="AD10" s="35">
        <f>ROUND(AB10/AB$16*100,1)</f>
        <v>17</v>
      </c>
      <c r="AE10" s="36"/>
      <c r="AF10" s="37">
        <f t="shared" si="4"/>
        <v>19.6</v>
      </c>
      <c r="AG10" s="3"/>
      <c r="AH10" s="34">
        <v>8631283</v>
      </c>
      <c r="AI10" s="31"/>
      <c r="AJ10" s="35">
        <v>17</v>
      </c>
      <c r="AK10" s="36"/>
      <c r="AL10" s="37">
        <v>19.7</v>
      </c>
      <c r="AM10" s="3"/>
      <c r="AN10" s="34">
        <v>8878057</v>
      </c>
      <c r="AO10" s="31"/>
      <c r="AP10" s="35">
        <v>14.3</v>
      </c>
      <c r="AQ10" s="36"/>
      <c r="AR10" s="37">
        <v>16.5</v>
      </c>
      <c r="AS10" s="3"/>
      <c r="AT10" s="34">
        <v>10210393</v>
      </c>
      <c r="AU10" s="3"/>
      <c r="AV10" s="35">
        <v>14.9</v>
      </c>
      <c r="AW10" s="36"/>
      <c r="AX10" s="37">
        <v>17.1</v>
      </c>
      <c r="AY10" s="3"/>
      <c r="AZ10" s="45"/>
      <c r="BA10" s="12" t="s">
        <v>11</v>
      </c>
      <c r="BB10" s="9"/>
      <c r="BD10" s="62"/>
    </row>
    <row r="11" spans="1:56" ht="30.75" customHeight="1">
      <c r="A11" s="45"/>
      <c r="B11" s="12" t="s">
        <v>12</v>
      </c>
      <c r="C11" s="9"/>
      <c r="D11" s="26">
        <v>9943539</v>
      </c>
      <c r="E11" s="26"/>
      <c r="F11" s="59">
        <f aca="true" t="shared" si="5" ref="F11:F16">ROUND(D11/D$16*100,1)</f>
        <v>18.5</v>
      </c>
      <c r="G11" s="60"/>
      <c r="H11" s="61">
        <f t="shared" si="0"/>
        <v>22.7</v>
      </c>
      <c r="I11" s="3"/>
      <c r="J11" s="22">
        <v>9597479</v>
      </c>
      <c r="K11" s="26"/>
      <c r="L11" s="59">
        <f aca="true" t="shared" si="6" ref="L11:L16">ROUND(J11/J$16*100,1)</f>
        <v>17.6</v>
      </c>
      <c r="M11" s="60"/>
      <c r="N11" s="61">
        <f t="shared" si="1"/>
        <v>20.3</v>
      </c>
      <c r="O11" s="3"/>
      <c r="P11" s="22">
        <v>6583581</v>
      </c>
      <c r="Q11" s="26"/>
      <c r="R11" s="59">
        <f aca="true" t="shared" si="7" ref="R11:R16">ROUND(P11/P$16*100,1)</f>
        <v>13.5</v>
      </c>
      <c r="S11" s="60"/>
      <c r="T11" s="61">
        <f t="shared" si="2"/>
        <v>15.6</v>
      </c>
      <c r="U11" s="3"/>
      <c r="V11" s="22">
        <v>6253231</v>
      </c>
      <c r="W11" s="26"/>
      <c r="X11" s="59">
        <f aca="true" t="shared" si="8" ref="X11:X16">ROUND(V11/V$16*100,1)</f>
        <v>12.5</v>
      </c>
      <c r="Y11" s="60"/>
      <c r="Z11" s="61">
        <f t="shared" si="3"/>
        <v>15</v>
      </c>
      <c r="AA11" s="3"/>
      <c r="AB11" s="34">
        <v>6264392</v>
      </c>
      <c r="AC11" s="31"/>
      <c r="AD11" s="35">
        <f aca="true" t="shared" si="9" ref="AD11:AD16">ROUND(AB11/AB$16*100,1)</f>
        <v>12</v>
      </c>
      <c r="AE11" s="36"/>
      <c r="AF11" s="37">
        <f t="shared" si="4"/>
        <v>13.9</v>
      </c>
      <c r="AG11" s="3"/>
      <c r="AH11" s="34">
        <v>5925184</v>
      </c>
      <c r="AI11" s="31"/>
      <c r="AJ11" s="35">
        <v>11.6</v>
      </c>
      <c r="AK11" s="36"/>
      <c r="AL11" s="37">
        <v>13.5</v>
      </c>
      <c r="AM11" s="3"/>
      <c r="AN11" s="34">
        <v>12349337</v>
      </c>
      <c r="AO11" s="31"/>
      <c r="AP11" s="35">
        <v>20</v>
      </c>
      <c r="AQ11" s="36"/>
      <c r="AR11" s="37">
        <v>23</v>
      </c>
      <c r="AS11" s="3"/>
      <c r="AT11" s="34">
        <v>16175669</v>
      </c>
      <c r="AU11" s="3"/>
      <c r="AV11" s="35">
        <v>23.7</v>
      </c>
      <c r="AW11" s="36"/>
      <c r="AX11" s="37">
        <v>27.1</v>
      </c>
      <c r="AY11" s="3"/>
      <c r="AZ11" s="45"/>
      <c r="BA11" s="12" t="s">
        <v>12</v>
      </c>
      <c r="BB11" s="9"/>
      <c r="BD11" s="62"/>
    </row>
    <row r="12" spans="1:56" ht="30.75" customHeight="1">
      <c r="A12" s="45"/>
      <c r="B12" s="12" t="s">
        <v>13</v>
      </c>
      <c r="C12" s="9"/>
      <c r="D12" s="26">
        <f>D13-SUM(D7:D11)</f>
        <v>8907523</v>
      </c>
      <c r="E12" s="26"/>
      <c r="F12" s="59">
        <f t="shared" si="5"/>
        <v>16.6</v>
      </c>
      <c r="G12" s="60"/>
      <c r="H12" s="61">
        <f t="shared" si="0"/>
        <v>20.3</v>
      </c>
      <c r="I12" s="3"/>
      <c r="J12" s="22">
        <f>J13-SUM(J7:J11)</f>
        <v>8048294</v>
      </c>
      <c r="K12" s="26"/>
      <c r="L12" s="59">
        <f t="shared" si="6"/>
        <v>14.8</v>
      </c>
      <c r="M12" s="60"/>
      <c r="N12" s="61">
        <f t="shared" si="1"/>
        <v>17</v>
      </c>
      <c r="O12" s="3"/>
      <c r="P12" s="22">
        <f>P13-SUM(P7:P11)</f>
        <v>7521993</v>
      </c>
      <c r="Q12" s="26"/>
      <c r="R12" s="59">
        <f t="shared" si="7"/>
        <v>15.4</v>
      </c>
      <c r="S12" s="60"/>
      <c r="T12" s="61">
        <f t="shared" si="2"/>
        <v>17.8</v>
      </c>
      <c r="U12" s="3"/>
      <c r="V12" s="22">
        <v>8853942</v>
      </c>
      <c r="W12" s="26"/>
      <c r="X12" s="59">
        <f t="shared" si="8"/>
        <v>17.7</v>
      </c>
      <c r="Y12" s="60"/>
      <c r="Z12" s="61">
        <f t="shared" si="3"/>
        <v>21.3</v>
      </c>
      <c r="AA12" s="3"/>
      <c r="AB12" s="34">
        <v>7497741</v>
      </c>
      <c r="AC12" s="31"/>
      <c r="AD12" s="35">
        <f t="shared" si="9"/>
        <v>14.4</v>
      </c>
      <c r="AE12" s="36"/>
      <c r="AF12" s="37">
        <f t="shared" si="4"/>
        <v>16.6</v>
      </c>
      <c r="AG12" s="3"/>
      <c r="AH12" s="34">
        <v>6312585</v>
      </c>
      <c r="AI12" s="31"/>
      <c r="AJ12" s="35">
        <v>12.4</v>
      </c>
      <c r="AK12" s="36"/>
      <c r="AL12" s="37">
        <v>14.4</v>
      </c>
      <c r="AM12" s="3"/>
      <c r="AN12" s="34">
        <v>10016685</v>
      </c>
      <c r="AO12" s="31"/>
      <c r="AP12" s="35">
        <v>16.2</v>
      </c>
      <c r="AQ12" s="36"/>
      <c r="AR12" s="37">
        <v>18.7</v>
      </c>
      <c r="AS12" s="3"/>
      <c r="AT12" s="34">
        <v>8974879</v>
      </c>
      <c r="AU12" s="3"/>
      <c r="AV12" s="35">
        <v>13.1</v>
      </c>
      <c r="AW12" s="36"/>
      <c r="AX12" s="37">
        <v>15</v>
      </c>
      <c r="AY12" s="3"/>
      <c r="AZ12" s="45"/>
      <c r="BA12" s="12" t="s">
        <v>13</v>
      </c>
      <c r="BB12" s="9"/>
      <c r="BD12" s="62"/>
    </row>
    <row r="13" spans="1:56" ht="30.75" customHeight="1">
      <c r="A13" s="45"/>
      <c r="B13" s="12" t="s">
        <v>15</v>
      </c>
      <c r="C13" s="9"/>
      <c r="D13" s="26">
        <f>D16-D14-D15</f>
        <v>43886785</v>
      </c>
      <c r="E13" s="26"/>
      <c r="F13" s="59">
        <f t="shared" si="5"/>
        <v>81.7</v>
      </c>
      <c r="G13" s="60"/>
      <c r="H13" s="61">
        <f t="shared" si="0"/>
        <v>100</v>
      </c>
      <c r="I13" s="3"/>
      <c r="J13" s="22">
        <f>J16-J14-J15</f>
        <v>47268788</v>
      </c>
      <c r="K13" s="26"/>
      <c r="L13" s="59">
        <f t="shared" si="6"/>
        <v>86.9</v>
      </c>
      <c r="M13" s="60"/>
      <c r="N13" s="61">
        <f t="shared" si="1"/>
        <v>100</v>
      </c>
      <c r="O13" s="3"/>
      <c r="P13" s="22">
        <f>P16-P14-P15</f>
        <v>42190727</v>
      </c>
      <c r="Q13" s="26"/>
      <c r="R13" s="59">
        <f t="shared" si="7"/>
        <v>86.6</v>
      </c>
      <c r="S13" s="60"/>
      <c r="T13" s="61">
        <f t="shared" si="2"/>
        <v>100</v>
      </c>
      <c r="U13" s="3"/>
      <c r="V13" s="22">
        <v>41555850</v>
      </c>
      <c r="W13" s="26"/>
      <c r="X13" s="59">
        <f t="shared" si="8"/>
        <v>83</v>
      </c>
      <c r="Y13" s="60"/>
      <c r="Z13" s="61">
        <f t="shared" si="3"/>
        <v>100</v>
      </c>
      <c r="AA13" s="3"/>
      <c r="AB13" s="34">
        <v>45055816</v>
      </c>
      <c r="AC13" s="31"/>
      <c r="AD13" s="35">
        <f t="shared" si="9"/>
        <v>86.6</v>
      </c>
      <c r="AE13" s="36"/>
      <c r="AF13" s="37">
        <f t="shared" si="4"/>
        <v>100</v>
      </c>
      <c r="AG13" s="3"/>
      <c r="AH13" s="34">
        <v>43913203</v>
      </c>
      <c r="AI13" s="31"/>
      <c r="AJ13" s="35">
        <v>86.2</v>
      </c>
      <c r="AK13" s="36"/>
      <c r="AL13" s="37">
        <v>100</v>
      </c>
      <c r="AM13" s="3"/>
      <c r="AN13" s="34">
        <v>53652939</v>
      </c>
      <c r="AO13" s="31"/>
      <c r="AP13" s="35">
        <v>86.7</v>
      </c>
      <c r="AQ13" s="36"/>
      <c r="AR13" s="37">
        <v>100</v>
      </c>
      <c r="AS13" s="3"/>
      <c r="AT13" s="34">
        <v>59663228</v>
      </c>
      <c r="AU13" s="3"/>
      <c r="AV13" s="35">
        <v>87.3</v>
      </c>
      <c r="AW13" s="36"/>
      <c r="AX13" s="37">
        <v>100</v>
      </c>
      <c r="AY13" s="3"/>
      <c r="AZ13" s="45"/>
      <c r="BA13" s="12" t="s">
        <v>15</v>
      </c>
      <c r="BB13" s="9"/>
      <c r="BD13" s="62"/>
    </row>
    <row r="14" spans="1:56" ht="30.75" customHeight="1">
      <c r="A14" s="45"/>
      <c r="B14" s="12" t="s">
        <v>14</v>
      </c>
      <c r="C14" s="9"/>
      <c r="D14" s="26">
        <v>9061181</v>
      </c>
      <c r="E14" s="26"/>
      <c r="F14" s="59">
        <f t="shared" si="5"/>
        <v>16.9</v>
      </c>
      <c r="G14" s="60"/>
      <c r="H14" s="8" t="s">
        <v>4</v>
      </c>
      <c r="I14" s="3"/>
      <c r="J14" s="22">
        <v>6268159</v>
      </c>
      <c r="K14" s="26"/>
      <c r="L14" s="59">
        <f t="shared" si="6"/>
        <v>11.5</v>
      </c>
      <c r="M14" s="60"/>
      <c r="N14" s="8" t="s">
        <v>4</v>
      </c>
      <c r="O14" s="3"/>
      <c r="P14" s="22">
        <v>5709473</v>
      </c>
      <c r="Q14" s="26"/>
      <c r="R14" s="59">
        <f t="shared" si="7"/>
        <v>11.7</v>
      </c>
      <c r="S14" s="60"/>
      <c r="T14" s="8" t="s">
        <v>4</v>
      </c>
      <c r="U14" s="3"/>
      <c r="V14" s="22">
        <v>7809867</v>
      </c>
      <c r="W14" s="26"/>
      <c r="X14" s="59">
        <f t="shared" si="8"/>
        <v>15.6</v>
      </c>
      <c r="Y14" s="60"/>
      <c r="Z14" s="8" t="s">
        <v>4</v>
      </c>
      <c r="AA14" s="3"/>
      <c r="AB14" s="34">
        <v>5528081</v>
      </c>
      <c r="AC14" s="31"/>
      <c r="AD14" s="35">
        <f t="shared" si="9"/>
        <v>10.6</v>
      </c>
      <c r="AE14" s="36"/>
      <c r="AF14" s="27" t="s">
        <v>4</v>
      </c>
      <c r="AG14" s="3"/>
      <c r="AH14" s="34">
        <v>5600896</v>
      </c>
      <c r="AI14" s="31"/>
      <c r="AJ14" s="35">
        <v>11</v>
      </c>
      <c r="AK14" s="36"/>
      <c r="AL14" s="27" t="s">
        <v>4</v>
      </c>
      <c r="AM14" s="3"/>
      <c r="AN14" s="34">
        <v>6706327</v>
      </c>
      <c r="AO14" s="31"/>
      <c r="AP14" s="35">
        <v>10.8</v>
      </c>
      <c r="AQ14" s="36"/>
      <c r="AR14" s="27" t="s">
        <v>4</v>
      </c>
      <c r="AS14" s="3"/>
      <c r="AT14" s="34">
        <v>6542400</v>
      </c>
      <c r="AU14" s="3"/>
      <c r="AV14" s="35">
        <v>9.6</v>
      </c>
      <c r="AW14" s="36"/>
      <c r="AX14" s="27" t="s">
        <v>4</v>
      </c>
      <c r="AY14" s="3"/>
      <c r="AZ14" s="45"/>
      <c r="BA14" s="12" t="s">
        <v>14</v>
      </c>
      <c r="BB14" s="9"/>
      <c r="BD14" s="62"/>
    </row>
    <row r="15" spans="1:56" ht="30.75" customHeight="1">
      <c r="A15" s="45"/>
      <c r="B15" s="12" t="s">
        <v>16</v>
      </c>
      <c r="C15" s="9"/>
      <c r="D15" s="26">
        <v>782254</v>
      </c>
      <c r="E15" s="26"/>
      <c r="F15" s="59">
        <f t="shared" si="5"/>
        <v>1.5</v>
      </c>
      <c r="G15" s="60"/>
      <c r="H15" s="8" t="s">
        <v>4</v>
      </c>
      <c r="I15" s="3"/>
      <c r="J15" s="22">
        <v>877931</v>
      </c>
      <c r="K15" s="26"/>
      <c r="L15" s="59">
        <f t="shared" si="6"/>
        <v>1.6</v>
      </c>
      <c r="M15" s="60"/>
      <c r="N15" s="8" t="s">
        <v>4</v>
      </c>
      <c r="O15" s="3"/>
      <c r="P15" s="22">
        <v>794318</v>
      </c>
      <c r="Q15" s="26"/>
      <c r="R15" s="59">
        <f t="shared" si="7"/>
        <v>1.6</v>
      </c>
      <c r="S15" s="60"/>
      <c r="T15" s="8" t="s">
        <v>4</v>
      </c>
      <c r="U15" s="3"/>
      <c r="V15" s="22">
        <v>700395</v>
      </c>
      <c r="W15" s="26"/>
      <c r="X15" s="59">
        <f t="shared" si="8"/>
        <v>1.4</v>
      </c>
      <c r="Y15" s="60"/>
      <c r="Z15" s="8" t="s">
        <v>4</v>
      </c>
      <c r="AA15" s="3"/>
      <c r="AB15" s="34">
        <v>1465987</v>
      </c>
      <c r="AC15" s="31"/>
      <c r="AD15" s="35">
        <f t="shared" si="9"/>
        <v>2.8</v>
      </c>
      <c r="AE15" s="36"/>
      <c r="AF15" s="27" t="s">
        <v>4</v>
      </c>
      <c r="AG15" s="3"/>
      <c r="AH15" s="34">
        <v>1399866</v>
      </c>
      <c r="AI15" s="31"/>
      <c r="AJ15" s="35">
        <v>2.7</v>
      </c>
      <c r="AK15" s="36"/>
      <c r="AL15" s="27" t="s">
        <v>4</v>
      </c>
      <c r="AM15" s="3"/>
      <c r="AN15" s="34">
        <v>1534835</v>
      </c>
      <c r="AO15" s="31"/>
      <c r="AP15" s="35">
        <v>2.5</v>
      </c>
      <c r="AQ15" s="36"/>
      <c r="AR15" s="27" t="s">
        <v>4</v>
      </c>
      <c r="AS15" s="3"/>
      <c r="AT15" s="34">
        <v>2118707</v>
      </c>
      <c r="AU15" s="3"/>
      <c r="AV15" s="35">
        <v>3.1</v>
      </c>
      <c r="AW15" s="36"/>
      <c r="AX15" s="27" t="s">
        <v>4</v>
      </c>
      <c r="AY15" s="3"/>
      <c r="AZ15" s="45"/>
      <c r="BA15" s="12" t="s">
        <v>16</v>
      </c>
      <c r="BB15" s="9"/>
      <c r="BD15" s="62"/>
    </row>
    <row r="16" spans="1:56" ht="30.75" customHeight="1">
      <c r="A16" s="45"/>
      <c r="B16" s="12" t="s">
        <v>17</v>
      </c>
      <c r="C16" s="9"/>
      <c r="D16" s="26">
        <v>53730220</v>
      </c>
      <c r="E16" s="26"/>
      <c r="F16" s="59">
        <f t="shared" si="5"/>
        <v>100</v>
      </c>
      <c r="G16" s="60"/>
      <c r="H16" s="8" t="s">
        <v>4</v>
      </c>
      <c r="I16" s="3"/>
      <c r="J16" s="22">
        <v>54414878</v>
      </c>
      <c r="K16" s="26"/>
      <c r="L16" s="59">
        <f t="shared" si="6"/>
        <v>100</v>
      </c>
      <c r="M16" s="60"/>
      <c r="N16" s="8" t="s">
        <v>4</v>
      </c>
      <c r="O16" s="3"/>
      <c r="P16" s="22">
        <v>48694518</v>
      </c>
      <c r="Q16" s="26"/>
      <c r="R16" s="59">
        <f t="shared" si="7"/>
        <v>100</v>
      </c>
      <c r="S16" s="60"/>
      <c r="T16" s="8" t="s">
        <v>4</v>
      </c>
      <c r="U16" s="3"/>
      <c r="V16" s="22">
        <v>50066112</v>
      </c>
      <c r="W16" s="26"/>
      <c r="X16" s="59">
        <f t="shared" si="8"/>
        <v>100</v>
      </c>
      <c r="Y16" s="60"/>
      <c r="Z16" s="8" t="s">
        <v>4</v>
      </c>
      <c r="AA16" s="3"/>
      <c r="AB16" s="34">
        <v>52049884</v>
      </c>
      <c r="AC16" s="31"/>
      <c r="AD16" s="35">
        <f t="shared" si="9"/>
        <v>100</v>
      </c>
      <c r="AE16" s="36"/>
      <c r="AF16" s="27" t="s">
        <v>4</v>
      </c>
      <c r="AG16" s="3"/>
      <c r="AH16" s="34">
        <v>50913965</v>
      </c>
      <c r="AI16" s="31"/>
      <c r="AJ16" s="35">
        <v>100</v>
      </c>
      <c r="AK16" s="36"/>
      <c r="AL16" s="27" t="s">
        <v>4</v>
      </c>
      <c r="AM16" s="3"/>
      <c r="AN16" s="34">
        <v>61894101</v>
      </c>
      <c r="AO16" s="31"/>
      <c r="AP16" s="35">
        <v>100</v>
      </c>
      <c r="AQ16" s="36"/>
      <c r="AR16" s="27" t="s">
        <v>4</v>
      </c>
      <c r="AS16" s="3"/>
      <c r="AT16" s="34">
        <v>68324335</v>
      </c>
      <c r="AU16" s="3"/>
      <c r="AV16" s="35">
        <v>100</v>
      </c>
      <c r="AW16" s="36"/>
      <c r="AX16" s="27" t="s">
        <v>4</v>
      </c>
      <c r="AY16" s="3"/>
      <c r="AZ16" s="45"/>
      <c r="BA16" s="12" t="s">
        <v>17</v>
      </c>
      <c r="BB16" s="9"/>
      <c r="BD16" s="62"/>
    </row>
    <row r="17" spans="1:56" ht="30.75" customHeight="1">
      <c r="A17" s="45" t="s">
        <v>5</v>
      </c>
      <c r="B17" s="49"/>
      <c r="C17" s="50"/>
      <c r="D17" s="26"/>
      <c r="E17" s="26"/>
      <c r="F17" s="59"/>
      <c r="G17" s="60"/>
      <c r="H17" s="61"/>
      <c r="I17" s="3"/>
      <c r="J17" s="22"/>
      <c r="K17" s="26"/>
      <c r="L17" s="59"/>
      <c r="M17" s="60"/>
      <c r="N17" s="61"/>
      <c r="O17" s="3"/>
      <c r="P17" s="22"/>
      <c r="Q17" s="26"/>
      <c r="R17" s="59"/>
      <c r="S17" s="60"/>
      <c r="T17" s="61"/>
      <c r="U17" s="3"/>
      <c r="V17" s="22"/>
      <c r="W17" s="26"/>
      <c r="X17" s="59"/>
      <c r="Y17" s="60"/>
      <c r="Z17" s="61"/>
      <c r="AA17" s="3"/>
      <c r="AB17" s="34"/>
      <c r="AC17" s="31"/>
      <c r="AD17" s="35"/>
      <c r="AE17" s="36"/>
      <c r="AF17" s="37"/>
      <c r="AG17" s="3"/>
      <c r="AH17" s="34"/>
      <c r="AI17" s="31"/>
      <c r="AJ17" s="35"/>
      <c r="AK17" s="36"/>
      <c r="AL17" s="37"/>
      <c r="AM17" s="3"/>
      <c r="AN17" s="34"/>
      <c r="AO17" s="31"/>
      <c r="AP17" s="35"/>
      <c r="AQ17" s="36"/>
      <c r="AR17" s="37"/>
      <c r="AS17" s="3"/>
      <c r="AT17" s="34"/>
      <c r="AU17" s="3"/>
      <c r="AV17" s="35"/>
      <c r="AW17" s="36"/>
      <c r="AX17" s="37"/>
      <c r="AY17" s="3"/>
      <c r="AZ17" s="45" t="s">
        <v>5</v>
      </c>
      <c r="BA17" s="49"/>
      <c r="BB17" s="50"/>
      <c r="BD17" s="62"/>
    </row>
    <row r="18" spans="1:56" ht="30.75" customHeight="1">
      <c r="A18" s="45"/>
      <c r="B18" s="12" t="s">
        <v>9</v>
      </c>
      <c r="C18" s="9"/>
      <c r="D18" s="26">
        <v>17946236</v>
      </c>
      <c r="E18" s="26"/>
      <c r="F18" s="59">
        <f>ROUND(D18/D$27*100,1)</f>
        <v>33.6</v>
      </c>
      <c r="G18" s="60"/>
      <c r="H18" s="61">
        <f aca="true" t="shared" si="10" ref="H18:H24">ROUND(D18/D$24*100,1)</f>
        <v>40.8</v>
      </c>
      <c r="I18" s="3"/>
      <c r="J18" s="22">
        <v>18090312</v>
      </c>
      <c r="K18" s="26"/>
      <c r="L18" s="59">
        <f>ROUND(J18/J$27*100,1)</f>
        <v>34.3</v>
      </c>
      <c r="M18" s="60"/>
      <c r="N18" s="61">
        <f aca="true" t="shared" si="11" ref="N18:N24">ROUND(J18/J$24*100,1)</f>
        <v>38.9</v>
      </c>
      <c r="O18" s="3"/>
      <c r="P18" s="22">
        <v>17667049</v>
      </c>
      <c r="Q18" s="26"/>
      <c r="R18" s="59">
        <f>ROUND(P18/P$27*100,1)</f>
        <v>35</v>
      </c>
      <c r="S18" s="60"/>
      <c r="T18" s="61">
        <f aca="true" t="shared" si="12" ref="T18:T24">ROUND(P18/P$24*100,1)</f>
        <v>39.7</v>
      </c>
      <c r="U18" s="3"/>
      <c r="V18" s="22">
        <v>18384012</v>
      </c>
      <c r="W18" s="26"/>
      <c r="X18" s="59">
        <f>ROUND(V18/V$27*100,1)</f>
        <v>34.1</v>
      </c>
      <c r="Y18" s="60"/>
      <c r="Z18" s="61">
        <f aca="true" t="shared" si="13" ref="Z18:Z24">ROUND(V18/V$24*100,1)</f>
        <v>38.9</v>
      </c>
      <c r="AA18" s="3"/>
      <c r="AB18" s="34">
        <v>18955969</v>
      </c>
      <c r="AC18" s="31"/>
      <c r="AD18" s="35">
        <f>ROUND(AB18/AB$27*100,1)</f>
        <v>32.3</v>
      </c>
      <c r="AE18" s="36"/>
      <c r="AF18" s="37">
        <f aca="true" t="shared" si="14" ref="AF18:AF24">ROUND(AB18/AB$24*100,1)</f>
        <v>36.7</v>
      </c>
      <c r="AG18" s="29"/>
      <c r="AH18" s="34">
        <v>20507890</v>
      </c>
      <c r="AI18" s="31"/>
      <c r="AJ18" s="35">
        <v>33.4</v>
      </c>
      <c r="AK18" s="36"/>
      <c r="AL18" s="37">
        <v>37.7</v>
      </c>
      <c r="AM18" s="29"/>
      <c r="AN18" s="34">
        <v>20301044</v>
      </c>
      <c r="AO18" s="31"/>
      <c r="AP18" s="35">
        <v>26</v>
      </c>
      <c r="AQ18" s="36"/>
      <c r="AR18" s="37">
        <v>28.7</v>
      </c>
      <c r="AS18" s="29"/>
      <c r="AT18" s="34">
        <v>20205060</v>
      </c>
      <c r="AU18" s="29"/>
      <c r="AV18" s="35">
        <v>28.7</v>
      </c>
      <c r="AW18" s="36"/>
      <c r="AX18" s="37">
        <v>32</v>
      </c>
      <c r="AY18" s="29"/>
      <c r="AZ18" s="34"/>
      <c r="BA18" s="28" t="s">
        <v>9</v>
      </c>
      <c r="BB18" s="9"/>
      <c r="BD18" s="62"/>
    </row>
    <row r="19" spans="1:56" ht="30.75" customHeight="1">
      <c r="A19" s="45"/>
      <c r="B19" s="12" t="s">
        <v>10</v>
      </c>
      <c r="C19" s="9"/>
      <c r="D19" s="26">
        <v>1068744</v>
      </c>
      <c r="E19" s="26"/>
      <c r="F19" s="59">
        <f>ROUND(D19/D$27*100,1)</f>
        <v>2</v>
      </c>
      <c r="G19" s="60"/>
      <c r="H19" s="61">
        <f t="shared" si="10"/>
        <v>2.4</v>
      </c>
      <c r="I19" s="3"/>
      <c r="J19" s="22">
        <v>487884</v>
      </c>
      <c r="K19" s="26"/>
      <c r="L19" s="59">
        <f>ROUND(J19/J$27*100,1)</f>
        <v>0.9</v>
      </c>
      <c r="M19" s="60"/>
      <c r="N19" s="61">
        <f t="shared" si="11"/>
        <v>1</v>
      </c>
      <c r="O19" s="3"/>
      <c r="P19" s="22">
        <v>995387</v>
      </c>
      <c r="Q19" s="26"/>
      <c r="R19" s="59">
        <f>ROUND(P19/P$27*100,1)</f>
        <v>2</v>
      </c>
      <c r="S19" s="60"/>
      <c r="T19" s="61">
        <f t="shared" si="12"/>
        <v>2.2</v>
      </c>
      <c r="U19" s="3"/>
      <c r="V19" s="22">
        <v>475925</v>
      </c>
      <c r="W19" s="26"/>
      <c r="X19" s="59">
        <f>ROUND(V19/V$27*100,1)</f>
        <v>0.9</v>
      </c>
      <c r="Y19" s="60"/>
      <c r="Z19" s="61">
        <f t="shared" si="13"/>
        <v>1</v>
      </c>
      <c r="AA19" s="3"/>
      <c r="AB19" s="34">
        <v>421408</v>
      </c>
      <c r="AC19" s="31"/>
      <c r="AD19" s="35">
        <f>ROUND(AB19/AB$27*100,1)</f>
        <v>0.7</v>
      </c>
      <c r="AE19" s="36"/>
      <c r="AF19" s="37">
        <f t="shared" si="14"/>
        <v>0.8</v>
      </c>
      <c r="AG19" s="29"/>
      <c r="AH19" s="34">
        <v>429033</v>
      </c>
      <c r="AI19" s="31"/>
      <c r="AJ19" s="35">
        <v>0.7</v>
      </c>
      <c r="AK19" s="36"/>
      <c r="AL19" s="37">
        <v>0.8</v>
      </c>
      <c r="AM19" s="29"/>
      <c r="AN19" s="34">
        <v>432341</v>
      </c>
      <c r="AO19" s="31"/>
      <c r="AP19" s="35">
        <v>0.6</v>
      </c>
      <c r="AQ19" s="36"/>
      <c r="AR19" s="37">
        <v>0.6</v>
      </c>
      <c r="AS19" s="29"/>
      <c r="AT19" s="34">
        <v>447861</v>
      </c>
      <c r="AU19" s="29"/>
      <c r="AV19" s="35">
        <v>0.6</v>
      </c>
      <c r="AW19" s="36"/>
      <c r="AX19" s="37">
        <v>0.7</v>
      </c>
      <c r="AY19" s="29"/>
      <c r="AZ19" s="34"/>
      <c r="BA19" s="28" t="s">
        <v>10</v>
      </c>
      <c r="BB19" s="9"/>
      <c r="BD19" s="62"/>
    </row>
    <row r="20" spans="1:56" ht="30.75" customHeight="1">
      <c r="A20" s="45"/>
      <c r="B20" s="66" t="s">
        <v>63</v>
      </c>
      <c r="C20" s="9"/>
      <c r="D20" s="8" t="s">
        <v>4</v>
      </c>
      <c r="E20" s="26"/>
      <c r="F20" s="10" t="s">
        <v>4</v>
      </c>
      <c r="G20" s="60"/>
      <c r="H20" s="8" t="s">
        <v>4</v>
      </c>
      <c r="I20" s="3"/>
      <c r="J20" s="22">
        <v>662283</v>
      </c>
      <c r="K20" s="26"/>
      <c r="L20" s="59">
        <f>ROUND(J20/J$27*100,1)</f>
        <v>1.3</v>
      </c>
      <c r="M20" s="60"/>
      <c r="N20" s="61">
        <f t="shared" si="11"/>
        <v>1.4</v>
      </c>
      <c r="O20" s="3"/>
      <c r="P20" s="22">
        <v>645431</v>
      </c>
      <c r="Q20" s="26"/>
      <c r="R20" s="59">
        <f>ROUND(P20/P$27*100,1)</f>
        <v>1.3</v>
      </c>
      <c r="S20" s="60"/>
      <c r="T20" s="61">
        <f t="shared" si="12"/>
        <v>1.5</v>
      </c>
      <c r="U20" s="3"/>
      <c r="V20" s="22">
        <v>226534</v>
      </c>
      <c r="W20" s="26"/>
      <c r="X20" s="59">
        <f>ROUND(V20/V$27*100,1)</f>
        <v>0.4</v>
      </c>
      <c r="Y20" s="60"/>
      <c r="Z20" s="61">
        <f t="shared" si="13"/>
        <v>0.5</v>
      </c>
      <c r="AA20" s="3"/>
      <c r="AB20" s="34">
        <v>71321</v>
      </c>
      <c r="AC20" s="31"/>
      <c r="AD20" s="35">
        <f>ROUND(AB20/AB$27*100,1)</f>
        <v>0.1</v>
      </c>
      <c r="AE20" s="36"/>
      <c r="AF20" s="37">
        <f t="shared" si="14"/>
        <v>0.1</v>
      </c>
      <c r="AG20" s="29"/>
      <c r="AH20" s="34">
        <v>312488</v>
      </c>
      <c r="AI20" s="31"/>
      <c r="AJ20" s="35">
        <v>0.5</v>
      </c>
      <c r="AK20" s="36"/>
      <c r="AL20" s="37">
        <v>0.6</v>
      </c>
      <c r="AM20" s="29"/>
      <c r="AN20" s="34">
        <v>141320</v>
      </c>
      <c r="AO20" s="31"/>
      <c r="AP20" s="35">
        <v>0.2</v>
      </c>
      <c r="AQ20" s="36"/>
      <c r="AR20" s="37">
        <v>0.2</v>
      </c>
      <c r="AS20" s="29"/>
      <c r="AT20" s="34">
        <v>355204</v>
      </c>
      <c r="AU20" s="29"/>
      <c r="AV20" s="35">
        <v>0.5</v>
      </c>
      <c r="AW20" s="36"/>
      <c r="AX20" s="37">
        <v>0.6</v>
      </c>
      <c r="AY20" s="29"/>
      <c r="AZ20" s="34"/>
      <c r="BA20" s="67" t="s">
        <v>63</v>
      </c>
      <c r="BB20" s="9"/>
      <c r="BD20" s="62"/>
    </row>
    <row r="21" spans="1:56" ht="30.75" customHeight="1">
      <c r="A21" s="45"/>
      <c r="B21" s="12" t="s">
        <v>11</v>
      </c>
      <c r="C21" s="9"/>
      <c r="D21" s="26">
        <v>7716489</v>
      </c>
      <c r="E21" s="26"/>
      <c r="F21" s="59">
        <f>ROUND(D21/D$27*100,1)</f>
        <v>14.5</v>
      </c>
      <c r="G21" s="60"/>
      <c r="H21" s="61">
        <f t="shared" si="10"/>
        <v>17.5</v>
      </c>
      <c r="I21" s="3"/>
      <c r="J21" s="22">
        <v>9993551</v>
      </c>
      <c r="K21" s="26"/>
      <c r="L21" s="59">
        <f>ROUND(J21/J$27*100,1)</f>
        <v>18.9</v>
      </c>
      <c r="M21" s="60"/>
      <c r="N21" s="61">
        <f t="shared" si="11"/>
        <v>21.5</v>
      </c>
      <c r="O21" s="3"/>
      <c r="P21" s="22">
        <v>7737076</v>
      </c>
      <c r="Q21" s="26"/>
      <c r="R21" s="59">
        <f>ROUND(P21/P$27*100,1)</f>
        <v>15.3</v>
      </c>
      <c r="S21" s="60"/>
      <c r="T21" s="61">
        <f t="shared" si="12"/>
        <v>17.4</v>
      </c>
      <c r="U21" s="3"/>
      <c r="V21" s="22">
        <v>8427087</v>
      </c>
      <c r="W21" s="26"/>
      <c r="X21" s="59">
        <f>ROUND(V21/V$27*100,1)</f>
        <v>15.6</v>
      </c>
      <c r="Y21" s="60"/>
      <c r="Z21" s="61">
        <f t="shared" si="13"/>
        <v>17.8</v>
      </c>
      <c r="AA21" s="3"/>
      <c r="AB21" s="34">
        <v>8544937</v>
      </c>
      <c r="AC21" s="31"/>
      <c r="AD21" s="35">
        <f>ROUND(AB21/AB$27*100,1)</f>
        <v>14.5</v>
      </c>
      <c r="AE21" s="36"/>
      <c r="AF21" s="37">
        <f t="shared" si="14"/>
        <v>16.5</v>
      </c>
      <c r="AG21" s="29"/>
      <c r="AH21" s="34">
        <v>8107964</v>
      </c>
      <c r="AI21" s="31"/>
      <c r="AJ21" s="35">
        <v>13.2</v>
      </c>
      <c r="AK21" s="36"/>
      <c r="AL21" s="37">
        <v>14.9</v>
      </c>
      <c r="AM21" s="29"/>
      <c r="AN21" s="34">
        <v>8110895</v>
      </c>
      <c r="AO21" s="31"/>
      <c r="AP21" s="35">
        <v>10.4</v>
      </c>
      <c r="AQ21" s="36"/>
      <c r="AR21" s="37">
        <v>11.5</v>
      </c>
      <c r="AS21" s="29"/>
      <c r="AT21" s="34">
        <v>9294486</v>
      </c>
      <c r="AU21" s="29"/>
      <c r="AV21" s="35">
        <v>13.2</v>
      </c>
      <c r="AW21" s="36"/>
      <c r="AX21" s="37">
        <v>14.7</v>
      </c>
      <c r="AY21" s="29"/>
      <c r="AZ21" s="34"/>
      <c r="BA21" s="28" t="s">
        <v>11</v>
      </c>
      <c r="BB21" s="9"/>
      <c r="BD21" s="62"/>
    </row>
    <row r="22" spans="1:56" ht="30.75" customHeight="1">
      <c r="A22" s="45"/>
      <c r="B22" s="12" t="s">
        <v>18</v>
      </c>
      <c r="C22" s="9"/>
      <c r="D22" s="26">
        <v>7639692</v>
      </c>
      <c r="E22" s="26"/>
      <c r="F22" s="59">
        <f aca="true" t="shared" si="15" ref="F22:F27">ROUND(D22/D$27*100,1)</f>
        <v>14.3</v>
      </c>
      <c r="G22" s="60"/>
      <c r="H22" s="61">
        <f t="shared" si="10"/>
        <v>17.4</v>
      </c>
      <c r="I22" s="3"/>
      <c r="J22" s="22">
        <v>7167202</v>
      </c>
      <c r="K22" s="26"/>
      <c r="L22" s="59">
        <f aca="true" t="shared" si="16" ref="L22:L27">ROUND(J22/J$27*100,1)</f>
        <v>13.6</v>
      </c>
      <c r="M22" s="60"/>
      <c r="N22" s="61">
        <f t="shared" si="11"/>
        <v>15.4</v>
      </c>
      <c r="O22" s="3"/>
      <c r="P22" s="22">
        <v>7456398</v>
      </c>
      <c r="Q22" s="26"/>
      <c r="R22" s="59">
        <f aca="true" t="shared" si="17" ref="R22:R27">ROUND(P22/P$27*100,1)</f>
        <v>14.8</v>
      </c>
      <c r="S22" s="60"/>
      <c r="T22" s="61">
        <f t="shared" si="12"/>
        <v>16.8</v>
      </c>
      <c r="U22" s="3"/>
      <c r="V22" s="22">
        <v>10973476</v>
      </c>
      <c r="W22" s="26"/>
      <c r="X22" s="59">
        <f aca="true" t="shared" si="18" ref="X22:X27">ROUND(V22/V$27*100,1)</f>
        <v>20.4</v>
      </c>
      <c r="Y22" s="60"/>
      <c r="Z22" s="61">
        <f t="shared" si="13"/>
        <v>23.2</v>
      </c>
      <c r="AA22" s="3"/>
      <c r="AB22" s="34">
        <v>12902014</v>
      </c>
      <c r="AC22" s="31"/>
      <c r="AD22" s="35">
        <f aca="true" t="shared" si="19" ref="AD22:AD27">ROUND(AB22/AB$27*100,1)</f>
        <v>22</v>
      </c>
      <c r="AE22" s="36"/>
      <c r="AF22" s="37">
        <f t="shared" si="14"/>
        <v>25</v>
      </c>
      <c r="AG22" s="29"/>
      <c r="AH22" s="34">
        <v>14026179</v>
      </c>
      <c r="AI22" s="31"/>
      <c r="AJ22" s="35">
        <v>22.8</v>
      </c>
      <c r="AK22" s="36"/>
      <c r="AL22" s="37">
        <v>25.8</v>
      </c>
      <c r="AM22" s="29"/>
      <c r="AN22" s="34">
        <v>29622837</v>
      </c>
      <c r="AO22" s="31"/>
      <c r="AP22" s="35">
        <v>38</v>
      </c>
      <c r="AQ22" s="36"/>
      <c r="AR22" s="37">
        <v>41.9</v>
      </c>
      <c r="AS22" s="29"/>
      <c r="AT22" s="34">
        <v>20440289</v>
      </c>
      <c r="AU22" s="29"/>
      <c r="AV22" s="35">
        <v>29</v>
      </c>
      <c r="AW22" s="36"/>
      <c r="AX22" s="37">
        <v>32.4</v>
      </c>
      <c r="AY22" s="29"/>
      <c r="AZ22" s="34"/>
      <c r="BA22" s="28" t="s">
        <v>18</v>
      </c>
      <c r="BB22" s="9"/>
      <c r="BD22" s="62"/>
    </row>
    <row r="23" spans="1:56" ht="30.75" customHeight="1">
      <c r="A23" s="45"/>
      <c r="B23" s="12" t="s">
        <v>13</v>
      </c>
      <c r="C23" s="9"/>
      <c r="D23" s="26">
        <f>D24-SUM(D18:D22)</f>
        <v>9642551</v>
      </c>
      <c r="E23" s="26"/>
      <c r="F23" s="59">
        <f t="shared" si="15"/>
        <v>18.1</v>
      </c>
      <c r="G23" s="60"/>
      <c r="H23" s="61">
        <f t="shared" si="10"/>
        <v>21.9</v>
      </c>
      <c r="I23" s="3"/>
      <c r="J23" s="22">
        <f>J24-SUM(J18:J22)</f>
        <v>10122432</v>
      </c>
      <c r="K23" s="26"/>
      <c r="L23" s="59">
        <f t="shared" si="16"/>
        <v>19.2</v>
      </c>
      <c r="M23" s="60"/>
      <c r="N23" s="61">
        <f t="shared" si="11"/>
        <v>21.8</v>
      </c>
      <c r="O23" s="3"/>
      <c r="P23" s="22">
        <f>P24-SUM(P18:P22)</f>
        <v>9958796</v>
      </c>
      <c r="Q23" s="26"/>
      <c r="R23" s="59">
        <f t="shared" si="17"/>
        <v>19.7</v>
      </c>
      <c r="S23" s="60"/>
      <c r="T23" s="61">
        <f t="shared" si="12"/>
        <v>22.4</v>
      </c>
      <c r="U23" s="3"/>
      <c r="V23" s="22">
        <v>8815047</v>
      </c>
      <c r="W23" s="26"/>
      <c r="X23" s="59">
        <f t="shared" si="18"/>
        <v>16.4</v>
      </c>
      <c r="Y23" s="60"/>
      <c r="Z23" s="61">
        <f t="shared" si="13"/>
        <v>18.6</v>
      </c>
      <c r="AA23" s="3"/>
      <c r="AB23" s="34">
        <v>10795362</v>
      </c>
      <c r="AC23" s="31"/>
      <c r="AD23" s="35">
        <f t="shared" si="19"/>
        <v>18.4</v>
      </c>
      <c r="AE23" s="36"/>
      <c r="AF23" s="37">
        <f t="shared" si="14"/>
        <v>20.9</v>
      </c>
      <c r="AG23" s="29"/>
      <c r="AH23" s="34">
        <v>11020469</v>
      </c>
      <c r="AI23" s="31"/>
      <c r="AJ23" s="35">
        <v>17.9</v>
      </c>
      <c r="AK23" s="36"/>
      <c r="AL23" s="37">
        <v>20.3</v>
      </c>
      <c r="AM23" s="29"/>
      <c r="AN23" s="34">
        <v>12080123</v>
      </c>
      <c r="AO23" s="31"/>
      <c r="AP23" s="35">
        <v>15.5</v>
      </c>
      <c r="AQ23" s="36"/>
      <c r="AR23" s="37">
        <v>17.1</v>
      </c>
      <c r="AS23" s="29"/>
      <c r="AT23" s="34">
        <v>12385832</v>
      </c>
      <c r="AU23" s="29"/>
      <c r="AV23" s="35">
        <v>17.6</v>
      </c>
      <c r="AW23" s="36"/>
      <c r="AX23" s="37">
        <v>19.6</v>
      </c>
      <c r="AY23" s="29"/>
      <c r="AZ23" s="34"/>
      <c r="BA23" s="28" t="s">
        <v>13</v>
      </c>
      <c r="BB23" s="9"/>
      <c r="BD23" s="62"/>
    </row>
    <row r="24" spans="1:56" ht="30.75" customHeight="1">
      <c r="A24" s="45"/>
      <c r="B24" s="12" t="s">
        <v>15</v>
      </c>
      <c r="C24" s="9"/>
      <c r="D24" s="26">
        <f>D27-D25-D26</f>
        <v>44013712</v>
      </c>
      <c r="E24" s="26"/>
      <c r="F24" s="59">
        <f t="shared" si="15"/>
        <v>82.5</v>
      </c>
      <c r="G24" s="60"/>
      <c r="H24" s="61">
        <f t="shared" si="10"/>
        <v>100</v>
      </c>
      <c r="I24" s="3"/>
      <c r="J24" s="22">
        <f>J27-J25-J26</f>
        <v>46523664</v>
      </c>
      <c r="K24" s="26"/>
      <c r="L24" s="59">
        <f t="shared" si="16"/>
        <v>88.1</v>
      </c>
      <c r="M24" s="60"/>
      <c r="N24" s="61">
        <f t="shared" si="11"/>
        <v>100</v>
      </c>
      <c r="O24" s="3"/>
      <c r="P24" s="22">
        <f>P27-P25-P26</f>
        <v>44460137</v>
      </c>
      <c r="Q24" s="26"/>
      <c r="R24" s="59">
        <f t="shared" si="17"/>
        <v>88.1</v>
      </c>
      <c r="S24" s="60"/>
      <c r="T24" s="61">
        <f t="shared" si="12"/>
        <v>100</v>
      </c>
      <c r="U24" s="3"/>
      <c r="V24" s="22">
        <v>47302081</v>
      </c>
      <c r="W24" s="26"/>
      <c r="X24" s="59">
        <f t="shared" si="18"/>
        <v>87.8</v>
      </c>
      <c r="Y24" s="60"/>
      <c r="Z24" s="61">
        <f t="shared" si="13"/>
        <v>100</v>
      </c>
      <c r="AA24" s="3"/>
      <c r="AB24" s="34">
        <v>51691011</v>
      </c>
      <c r="AC24" s="31"/>
      <c r="AD24" s="35">
        <f t="shared" si="19"/>
        <v>88</v>
      </c>
      <c r="AE24" s="36"/>
      <c r="AF24" s="37">
        <f t="shared" si="14"/>
        <v>100</v>
      </c>
      <c r="AG24" s="29"/>
      <c r="AH24" s="34">
        <v>54404023</v>
      </c>
      <c r="AI24" s="31"/>
      <c r="AJ24" s="35">
        <v>88.6</v>
      </c>
      <c r="AK24" s="36"/>
      <c r="AL24" s="37">
        <v>100</v>
      </c>
      <c r="AM24" s="29"/>
      <c r="AN24" s="34">
        <v>70688560</v>
      </c>
      <c r="AO24" s="31"/>
      <c r="AP24" s="35">
        <v>90.6</v>
      </c>
      <c r="AQ24" s="36"/>
      <c r="AR24" s="37">
        <v>100</v>
      </c>
      <c r="AS24" s="29"/>
      <c r="AT24" s="34">
        <v>63128732</v>
      </c>
      <c r="AU24" s="29"/>
      <c r="AV24" s="35">
        <v>89.5</v>
      </c>
      <c r="AW24" s="36"/>
      <c r="AX24" s="37">
        <v>100</v>
      </c>
      <c r="AY24" s="29"/>
      <c r="AZ24" s="34"/>
      <c r="BA24" s="28" t="s">
        <v>15</v>
      </c>
      <c r="BB24" s="9"/>
      <c r="BD24" s="62"/>
    </row>
    <row r="25" spans="1:56" ht="30.75" customHeight="1">
      <c r="A25" s="45"/>
      <c r="B25" s="12" t="s">
        <v>14</v>
      </c>
      <c r="C25" s="9"/>
      <c r="D25" s="26">
        <v>8056396</v>
      </c>
      <c r="E25" s="26"/>
      <c r="F25" s="59">
        <f t="shared" si="15"/>
        <v>15.1</v>
      </c>
      <c r="G25" s="60"/>
      <c r="H25" s="8" t="s">
        <v>4</v>
      </c>
      <c r="I25" s="3"/>
      <c r="J25" s="22">
        <v>4905348</v>
      </c>
      <c r="K25" s="26"/>
      <c r="L25" s="59">
        <f t="shared" si="16"/>
        <v>9.3</v>
      </c>
      <c r="M25" s="60"/>
      <c r="N25" s="8" t="s">
        <v>4</v>
      </c>
      <c r="O25" s="3"/>
      <c r="P25" s="22">
        <v>4718975</v>
      </c>
      <c r="Q25" s="26"/>
      <c r="R25" s="59">
        <f t="shared" si="17"/>
        <v>9.3</v>
      </c>
      <c r="S25" s="60"/>
      <c r="T25" s="8" t="s">
        <v>4</v>
      </c>
      <c r="U25" s="3"/>
      <c r="V25" s="22">
        <v>5184960</v>
      </c>
      <c r="W25" s="26"/>
      <c r="X25" s="59">
        <f t="shared" si="18"/>
        <v>9.6</v>
      </c>
      <c r="Y25" s="60"/>
      <c r="Z25" s="8" t="s">
        <v>4</v>
      </c>
      <c r="AA25" s="3"/>
      <c r="AB25" s="34">
        <v>5187137</v>
      </c>
      <c r="AC25" s="31"/>
      <c r="AD25" s="35">
        <f t="shared" si="19"/>
        <v>8.8</v>
      </c>
      <c r="AE25" s="36"/>
      <c r="AF25" s="27" t="s">
        <v>4</v>
      </c>
      <c r="AG25" s="29"/>
      <c r="AH25" s="34">
        <v>5294787</v>
      </c>
      <c r="AI25" s="31"/>
      <c r="AJ25" s="35">
        <v>8.6</v>
      </c>
      <c r="AK25" s="36"/>
      <c r="AL25" s="27" t="s">
        <v>4</v>
      </c>
      <c r="AM25" s="29"/>
      <c r="AN25" s="34">
        <v>5577324</v>
      </c>
      <c r="AO25" s="31"/>
      <c r="AP25" s="35">
        <v>7.1</v>
      </c>
      <c r="AQ25" s="36"/>
      <c r="AR25" s="27" t="s">
        <v>4</v>
      </c>
      <c r="AS25" s="29"/>
      <c r="AT25" s="34">
        <v>5226689</v>
      </c>
      <c r="AU25" s="29"/>
      <c r="AV25" s="35">
        <v>7.4</v>
      </c>
      <c r="AW25" s="36"/>
      <c r="AX25" s="27" t="s">
        <v>4</v>
      </c>
      <c r="AY25" s="29"/>
      <c r="AZ25" s="34"/>
      <c r="BA25" s="28" t="s">
        <v>14</v>
      </c>
      <c r="BB25" s="9"/>
      <c r="BD25" s="62"/>
    </row>
    <row r="26" spans="1:56" ht="30.75" customHeight="1">
      <c r="A26" s="45"/>
      <c r="B26" s="12" t="s">
        <v>16</v>
      </c>
      <c r="C26" s="9"/>
      <c r="D26" s="26">
        <v>1295281</v>
      </c>
      <c r="E26" s="26"/>
      <c r="F26" s="59">
        <f t="shared" si="15"/>
        <v>2.4</v>
      </c>
      <c r="G26" s="60"/>
      <c r="H26" s="8" t="s">
        <v>4</v>
      </c>
      <c r="I26" s="3"/>
      <c r="J26" s="22">
        <v>1375171</v>
      </c>
      <c r="K26" s="26"/>
      <c r="L26" s="59">
        <f t="shared" si="16"/>
        <v>2.6</v>
      </c>
      <c r="M26" s="60"/>
      <c r="N26" s="8" t="s">
        <v>4</v>
      </c>
      <c r="O26" s="3"/>
      <c r="P26" s="22">
        <v>1299494</v>
      </c>
      <c r="Q26" s="26"/>
      <c r="R26" s="59">
        <f t="shared" si="17"/>
        <v>2.6</v>
      </c>
      <c r="S26" s="60"/>
      <c r="T26" s="8" t="s">
        <v>4</v>
      </c>
      <c r="U26" s="3"/>
      <c r="V26" s="22">
        <v>1366984</v>
      </c>
      <c r="W26" s="26"/>
      <c r="X26" s="59">
        <f t="shared" si="18"/>
        <v>2.5</v>
      </c>
      <c r="Y26" s="60"/>
      <c r="Z26" s="8" t="s">
        <v>4</v>
      </c>
      <c r="AA26" s="3"/>
      <c r="AB26" s="34">
        <v>1850534</v>
      </c>
      <c r="AC26" s="31"/>
      <c r="AD26" s="35">
        <f t="shared" si="19"/>
        <v>3.2</v>
      </c>
      <c r="AE26" s="36"/>
      <c r="AF26" s="27" t="s">
        <v>4</v>
      </c>
      <c r="AG26" s="29"/>
      <c r="AH26" s="34">
        <v>1706278</v>
      </c>
      <c r="AI26" s="31"/>
      <c r="AJ26" s="35">
        <v>2.8</v>
      </c>
      <c r="AK26" s="36"/>
      <c r="AL26" s="27" t="s">
        <v>4</v>
      </c>
      <c r="AM26" s="29"/>
      <c r="AN26" s="34">
        <v>1768230</v>
      </c>
      <c r="AO26" s="31"/>
      <c r="AP26" s="35">
        <v>2.3</v>
      </c>
      <c r="AQ26" s="36"/>
      <c r="AR26" s="27" t="s">
        <v>4</v>
      </c>
      <c r="AS26" s="29"/>
      <c r="AT26" s="34">
        <v>2147218</v>
      </c>
      <c r="AU26" s="29"/>
      <c r="AV26" s="35">
        <v>3</v>
      </c>
      <c r="AW26" s="36"/>
      <c r="AX26" s="27" t="s">
        <v>4</v>
      </c>
      <c r="AY26" s="29"/>
      <c r="AZ26" s="34"/>
      <c r="BA26" s="28" t="s">
        <v>16</v>
      </c>
      <c r="BB26" s="9"/>
      <c r="BD26" s="62"/>
    </row>
    <row r="27" spans="1:56" ht="30.75" customHeight="1">
      <c r="A27" s="45"/>
      <c r="B27" s="12" t="s">
        <v>19</v>
      </c>
      <c r="C27" s="9"/>
      <c r="D27" s="26">
        <v>53365389</v>
      </c>
      <c r="E27" s="26"/>
      <c r="F27" s="59">
        <f t="shared" si="15"/>
        <v>100</v>
      </c>
      <c r="G27" s="60"/>
      <c r="H27" s="8" t="s">
        <v>4</v>
      </c>
      <c r="I27" s="3"/>
      <c r="J27" s="22">
        <v>52804183</v>
      </c>
      <c r="K27" s="26"/>
      <c r="L27" s="59">
        <f t="shared" si="16"/>
        <v>100</v>
      </c>
      <c r="M27" s="60"/>
      <c r="N27" s="8" t="s">
        <v>4</v>
      </c>
      <c r="O27" s="3"/>
      <c r="P27" s="22">
        <v>50478606</v>
      </c>
      <c r="Q27" s="26"/>
      <c r="R27" s="59">
        <f t="shared" si="17"/>
        <v>100</v>
      </c>
      <c r="S27" s="60"/>
      <c r="T27" s="8" t="s">
        <v>4</v>
      </c>
      <c r="U27" s="3"/>
      <c r="V27" s="22">
        <v>53854025</v>
      </c>
      <c r="W27" s="26"/>
      <c r="X27" s="59">
        <f t="shared" si="18"/>
        <v>100</v>
      </c>
      <c r="Y27" s="60"/>
      <c r="Z27" s="8" t="s">
        <v>4</v>
      </c>
      <c r="AA27" s="3"/>
      <c r="AB27" s="34">
        <v>58728682</v>
      </c>
      <c r="AC27" s="31"/>
      <c r="AD27" s="35">
        <f t="shared" si="19"/>
        <v>100</v>
      </c>
      <c r="AE27" s="36"/>
      <c r="AF27" s="27" t="s">
        <v>4</v>
      </c>
      <c r="AG27" s="29"/>
      <c r="AH27" s="34">
        <v>61405088</v>
      </c>
      <c r="AI27" s="31"/>
      <c r="AJ27" s="35">
        <v>100</v>
      </c>
      <c r="AK27" s="36"/>
      <c r="AL27" s="27" t="s">
        <v>4</v>
      </c>
      <c r="AM27" s="29"/>
      <c r="AN27" s="34">
        <v>78034114</v>
      </c>
      <c r="AO27" s="31"/>
      <c r="AP27" s="35">
        <v>100</v>
      </c>
      <c r="AQ27" s="36"/>
      <c r="AR27" s="27" t="s">
        <v>4</v>
      </c>
      <c r="AS27" s="29"/>
      <c r="AT27" s="34">
        <v>70502639</v>
      </c>
      <c r="AU27" s="29"/>
      <c r="AV27" s="35">
        <v>100</v>
      </c>
      <c r="AW27" s="36"/>
      <c r="AX27" s="27" t="s">
        <v>4</v>
      </c>
      <c r="AY27" s="29"/>
      <c r="AZ27" s="34"/>
      <c r="BA27" s="28" t="s">
        <v>19</v>
      </c>
      <c r="BB27" s="9"/>
      <c r="BD27" s="62"/>
    </row>
    <row r="28" spans="1:56" ht="30.75" customHeight="1">
      <c r="A28" s="45" t="s">
        <v>6</v>
      </c>
      <c r="B28" s="26"/>
      <c r="C28" s="3"/>
      <c r="D28" s="26"/>
      <c r="E28" s="26"/>
      <c r="F28" s="59"/>
      <c r="G28" s="60"/>
      <c r="H28" s="61"/>
      <c r="I28" s="3"/>
      <c r="J28" s="22"/>
      <c r="K28" s="26"/>
      <c r="L28" s="59"/>
      <c r="M28" s="60"/>
      <c r="N28" s="61"/>
      <c r="O28" s="3"/>
      <c r="P28" s="22"/>
      <c r="Q28" s="26"/>
      <c r="R28" s="59"/>
      <c r="S28" s="60"/>
      <c r="T28" s="61"/>
      <c r="U28" s="3"/>
      <c r="V28" s="22"/>
      <c r="W28" s="26"/>
      <c r="X28" s="59"/>
      <c r="Y28" s="60"/>
      <c r="Z28" s="61"/>
      <c r="AA28" s="3"/>
      <c r="AB28" s="34"/>
      <c r="AC28" s="31"/>
      <c r="AD28" s="35"/>
      <c r="AE28" s="36"/>
      <c r="AF28" s="37"/>
      <c r="AG28" s="29"/>
      <c r="AH28" s="34"/>
      <c r="AI28" s="31"/>
      <c r="AJ28" s="35"/>
      <c r="AK28" s="36"/>
      <c r="AL28" s="37"/>
      <c r="AM28" s="29"/>
      <c r="AN28" s="34"/>
      <c r="AO28" s="31"/>
      <c r="AP28" s="35"/>
      <c r="AQ28" s="36"/>
      <c r="AR28" s="37"/>
      <c r="AS28" s="29"/>
      <c r="AT28" s="34"/>
      <c r="AU28" s="29"/>
      <c r="AV28" s="35"/>
      <c r="AW28" s="36"/>
      <c r="AX28" s="37"/>
      <c r="AY28" s="29"/>
      <c r="AZ28" s="34" t="s">
        <v>6</v>
      </c>
      <c r="BA28" s="31"/>
      <c r="BB28" s="3"/>
      <c r="BD28" s="62"/>
    </row>
    <row r="29" spans="1:56" ht="30.75" customHeight="1">
      <c r="A29" s="45"/>
      <c r="B29" s="12" t="s">
        <v>9</v>
      </c>
      <c r="C29" s="9"/>
      <c r="D29" s="26">
        <v>33674977</v>
      </c>
      <c r="E29" s="26"/>
      <c r="F29" s="59">
        <f aca="true" t="shared" si="20" ref="F29:F34">ROUND(D29/D$38*100,1)</f>
        <v>33.2</v>
      </c>
      <c r="G29" s="60"/>
      <c r="H29" s="61">
        <f aca="true" t="shared" si="21" ref="H29:H35">ROUND(D29/D$35*100,1)</f>
        <v>40.9</v>
      </c>
      <c r="I29" s="3"/>
      <c r="J29" s="22">
        <f>J7+J18</f>
        <v>35546434</v>
      </c>
      <c r="K29" s="26"/>
      <c r="L29" s="59">
        <f aca="true" t="shared" si="22" ref="L29:L38">ROUND(J29/J$38*100,1)</f>
        <v>35.4</v>
      </c>
      <c r="M29" s="60"/>
      <c r="N29" s="61">
        <f aca="true" t="shared" si="23" ref="N29:N35">ROUND(J29/J$35*100,1)</f>
        <v>40.9</v>
      </c>
      <c r="O29" s="3"/>
      <c r="P29" s="22">
        <f>P7+P18</f>
        <v>34804409</v>
      </c>
      <c r="Q29" s="26"/>
      <c r="R29" s="59">
        <f aca="true" t="shared" si="24" ref="R29:R38">ROUND(P29/P$38*100,1)</f>
        <v>37.4</v>
      </c>
      <c r="S29" s="60"/>
      <c r="T29" s="61">
        <f aca="true" t="shared" si="25" ref="T29:T35">ROUND(P29/P$35*100,1)</f>
        <v>43.3</v>
      </c>
      <c r="U29" s="3"/>
      <c r="V29" s="22">
        <v>34316330</v>
      </c>
      <c r="W29" s="26"/>
      <c r="X29" s="59">
        <f aca="true" t="shared" si="26" ref="X29:X38">ROUND(V29/V$38*100,1)</f>
        <v>35.2</v>
      </c>
      <c r="Y29" s="60"/>
      <c r="Z29" s="61">
        <f aca="true" t="shared" si="27" ref="Z29:Z35">ROUND(V29/V$35*100,1)</f>
        <v>41.6</v>
      </c>
      <c r="AA29" s="3"/>
      <c r="AB29" s="34">
        <v>39098563</v>
      </c>
      <c r="AC29" s="31"/>
      <c r="AD29" s="35">
        <f aca="true" t="shared" si="28" ref="AD29:AD38">ROUND(AB29/AB$38*100,1)</f>
        <v>38.4</v>
      </c>
      <c r="AE29" s="36"/>
      <c r="AF29" s="37">
        <f aca="true" t="shared" si="29" ref="AF29:AF35">ROUND(AB29/AB$35*100,1)</f>
        <v>44.5</v>
      </c>
      <c r="AG29" s="3"/>
      <c r="AH29" s="34">
        <v>41211450</v>
      </c>
      <c r="AI29" s="31"/>
      <c r="AJ29" s="35">
        <v>39.9</v>
      </c>
      <c r="AK29" s="36"/>
      <c r="AL29" s="37">
        <v>46.2</v>
      </c>
      <c r="AM29" s="3"/>
      <c r="AN29" s="34">
        <v>40825620</v>
      </c>
      <c r="AO29" s="31"/>
      <c r="AP29" s="35">
        <v>31.4</v>
      </c>
      <c r="AQ29" s="36"/>
      <c r="AR29" s="37">
        <v>35.7</v>
      </c>
      <c r="AS29" s="3"/>
      <c r="AT29" s="34">
        <v>42408938</v>
      </c>
      <c r="AU29" s="3"/>
      <c r="AV29" s="35">
        <v>33.1</v>
      </c>
      <c r="AW29" s="36"/>
      <c r="AX29" s="37">
        <v>37.8</v>
      </c>
      <c r="AY29" s="3"/>
      <c r="AZ29" s="45"/>
      <c r="BA29" s="12" t="s">
        <v>9</v>
      </c>
      <c r="BB29" s="9"/>
      <c r="BD29" s="62"/>
    </row>
    <row r="30" spans="1:56" ht="30.75" customHeight="1">
      <c r="A30" s="45"/>
      <c r="B30" s="12" t="s">
        <v>10</v>
      </c>
      <c r="C30" s="9"/>
      <c r="D30" s="26">
        <v>1939341</v>
      </c>
      <c r="E30" s="26"/>
      <c r="F30" s="59">
        <f t="shared" si="20"/>
        <v>1.9</v>
      </c>
      <c r="G30" s="60"/>
      <c r="H30" s="61">
        <f t="shared" si="21"/>
        <v>2.4</v>
      </c>
      <c r="I30" s="3"/>
      <c r="J30" s="22">
        <v>620177</v>
      </c>
      <c r="K30" s="26"/>
      <c r="L30" s="59">
        <f t="shared" si="22"/>
        <v>0.6</v>
      </c>
      <c r="M30" s="60"/>
      <c r="N30" s="61">
        <f t="shared" si="23"/>
        <v>0.7</v>
      </c>
      <c r="O30" s="3"/>
      <c r="P30" s="22">
        <v>1848962</v>
      </c>
      <c r="Q30" s="26"/>
      <c r="R30" s="59">
        <f t="shared" si="24"/>
        <v>2</v>
      </c>
      <c r="S30" s="60"/>
      <c r="T30" s="61">
        <f t="shared" si="25"/>
        <v>2.3</v>
      </c>
      <c r="U30" s="3"/>
      <c r="V30" s="22">
        <v>2069189</v>
      </c>
      <c r="W30" s="26"/>
      <c r="X30" s="59">
        <f t="shared" si="26"/>
        <v>2.1</v>
      </c>
      <c r="Y30" s="60"/>
      <c r="Z30" s="61">
        <f t="shared" si="27"/>
        <v>2.5</v>
      </c>
      <c r="AA30" s="3"/>
      <c r="AB30" s="34">
        <v>2679246</v>
      </c>
      <c r="AC30" s="31"/>
      <c r="AD30" s="35">
        <f t="shared" si="28"/>
        <v>2.6</v>
      </c>
      <c r="AE30" s="36"/>
      <c r="AF30" s="37">
        <f t="shared" si="29"/>
        <v>3</v>
      </c>
      <c r="AG30" s="3"/>
      <c r="AH30" s="34">
        <v>2613842</v>
      </c>
      <c r="AI30" s="31"/>
      <c r="AJ30" s="35">
        <v>2.5</v>
      </c>
      <c r="AK30" s="36"/>
      <c r="AL30" s="37">
        <v>2.9</v>
      </c>
      <c r="AM30" s="3"/>
      <c r="AN30" s="34">
        <v>2232335</v>
      </c>
      <c r="AO30" s="31"/>
      <c r="AP30" s="35">
        <v>1.7</v>
      </c>
      <c r="AQ30" s="36"/>
      <c r="AR30" s="37">
        <v>1.9</v>
      </c>
      <c r="AS30" s="3"/>
      <c r="AT30" s="34">
        <v>2446767</v>
      </c>
      <c r="AU30" s="3"/>
      <c r="AV30" s="35">
        <v>1.9</v>
      </c>
      <c r="AW30" s="36"/>
      <c r="AX30" s="37">
        <v>2.2</v>
      </c>
      <c r="AY30" s="3"/>
      <c r="AZ30" s="45"/>
      <c r="BA30" s="12" t="s">
        <v>10</v>
      </c>
      <c r="BB30" s="9"/>
      <c r="BD30" s="62"/>
    </row>
    <row r="31" spans="1:56" ht="30.75" customHeight="1">
      <c r="A31" s="45"/>
      <c r="B31" s="66" t="s">
        <v>63</v>
      </c>
      <c r="C31" s="9"/>
      <c r="D31" s="8" t="s">
        <v>4</v>
      </c>
      <c r="E31" s="26"/>
      <c r="F31" s="10" t="s">
        <v>4</v>
      </c>
      <c r="G31" s="60"/>
      <c r="H31" s="8" t="s">
        <v>4</v>
      </c>
      <c r="I31" s="3"/>
      <c r="J31" s="22">
        <v>914014</v>
      </c>
      <c r="K31" s="26"/>
      <c r="L31" s="59">
        <f t="shared" si="22"/>
        <v>0.9</v>
      </c>
      <c r="M31" s="60"/>
      <c r="N31" s="61">
        <f t="shared" si="23"/>
        <v>1.1</v>
      </c>
      <c r="O31" s="3"/>
      <c r="P31" s="22">
        <v>1518006</v>
      </c>
      <c r="Q31" s="26"/>
      <c r="R31" s="59">
        <f t="shared" si="24"/>
        <v>1.6</v>
      </c>
      <c r="S31" s="60"/>
      <c r="T31" s="61">
        <f t="shared" si="25"/>
        <v>1.9</v>
      </c>
      <c r="U31" s="3"/>
      <c r="V31" s="22">
        <v>383165</v>
      </c>
      <c r="W31" s="26"/>
      <c r="X31" s="59">
        <f t="shared" si="26"/>
        <v>0.4</v>
      </c>
      <c r="Y31" s="60"/>
      <c r="Z31" s="61">
        <f t="shared" si="27"/>
        <v>0.5</v>
      </c>
      <c r="AA31" s="3"/>
      <c r="AB31" s="34">
        <v>118868</v>
      </c>
      <c r="AC31" s="31"/>
      <c r="AD31" s="35">
        <f t="shared" si="28"/>
        <v>0.1</v>
      </c>
      <c r="AE31" s="36"/>
      <c r="AF31" s="37">
        <f t="shared" si="29"/>
        <v>0.1</v>
      </c>
      <c r="AG31" s="3"/>
      <c r="AH31" s="34">
        <v>468271</v>
      </c>
      <c r="AI31" s="31"/>
      <c r="AJ31" s="35">
        <v>0.5</v>
      </c>
      <c r="AK31" s="36"/>
      <c r="AL31" s="37">
        <v>0.5</v>
      </c>
      <c r="AM31" s="3"/>
      <c r="AN31" s="34">
        <v>225609</v>
      </c>
      <c r="AO31" s="31"/>
      <c r="AP31" s="35">
        <v>0.2</v>
      </c>
      <c r="AQ31" s="36"/>
      <c r="AR31" s="37">
        <v>0.2</v>
      </c>
      <c r="AS31" s="3"/>
      <c r="AT31" s="34">
        <v>454707</v>
      </c>
      <c r="AU31" s="3"/>
      <c r="AV31" s="35">
        <v>0.4</v>
      </c>
      <c r="AW31" s="36"/>
      <c r="AX31" s="37">
        <v>0.4</v>
      </c>
      <c r="AY31" s="3"/>
      <c r="AZ31" s="45"/>
      <c r="BA31" s="66" t="s">
        <v>63</v>
      </c>
      <c r="BB31" s="9"/>
      <c r="BD31" s="62"/>
    </row>
    <row r="32" spans="1:56" ht="30.75" customHeight="1">
      <c r="A32" s="45"/>
      <c r="B32" s="12" t="s">
        <v>11</v>
      </c>
      <c r="C32" s="9"/>
      <c r="D32" s="26">
        <v>16152873</v>
      </c>
      <c r="E32" s="26"/>
      <c r="F32" s="59">
        <f t="shared" si="20"/>
        <v>15.9</v>
      </c>
      <c r="G32" s="60"/>
      <c r="H32" s="61">
        <f t="shared" si="21"/>
        <v>19.6</v>
      </c>
      <c r="I32" s="3"/>
      <c r="J32" s="22">
        <v>21776420</v>
      </c>
      <c r="K32" s="26"/>
      <c r="L32" s="59">
        <f t="shared" si="22"/>
        <v>21.7</v>
      </c>
      <c r="M32" s="60"/>
      <c r="N32" s="61">
        <f t="shared" si="23"/>
        <v>25.1</v>
      </c>
      <c r="O32" s="3"/>
      <c r="P32" s="22">
        <v>16958719</v>
      </c>
      <c r="Q32" s="26"/>
      <c r="R32" s="59">
        <f t="shared" si="24"/>
        <v>18.2</v>
      </c>
      <c r="S32" s="60"/>
      <c r="T32" s="61">
        <f t="shared" si="25"/>
        <v>21.1</v>
      </c>
      <c r="U32" s="3"/>
      <c r="V32" s="22">
        <v>17193551</v>
      </c>
      <c r="W32" s="26"/>
      <c r="X32" s="59">
        <f t="shared" si="26"/>
        <v>17.6</v>
      </c>
      <c r="Y32" s="60"/>
      <c r="Z32" s="61">
        <f t="shared" si="27"/>
        <v>20.8</v>
      </c>
      <c r="AA32" s="3"/>
      <c r="AB32" s="34">
        <v>17390640</v>
      </c>
      <c r="AC32" s="31"/>
      <c r="AD32" s="35">
        <f t="shared" si="28"/>
        <v>17.1</v>
      </c>
      <c r="AE32" s="36"/>
      <c r="AF32" s="37">
        <f t="shared" si="29"/>
        <v>19.8</v>
      </c>
      <c r="AG32" s="3"/>
      <c r="AH32" s="34">
        <v>16739246</v>
      </c>
      <c r="AI32" s="31"/>
      <c r="AJ32" s="35">
        <v>16.2</v>
      </c>
      <c r="AK32" s="36"/>
      <c r="AL32" s="37">
        <v>18.8</v>
      </c>
      <c r="AM32" s="3"/>
      <c r="AN32" s="34">
        <v>16988952</v>
      </c>
      <c r="AO32" s="31"/>
      <c r="AP32" s="35">
        <v>13.1</v>
      </c>
      <c r="AQ32" s="36"/>
      <c r="AR32" s="37">
        <v>14.8</v>
      </c>
      <c r="AS32" s="3"/>
      <c r="AT32" s="34">
        <v>19504879</v>
      </c>
      <c r="AU32" s="3"/>
      <c r="AV32" s="35">
        <v>15.2</v>
      </c>
      <c r="AW32" s="36"/>
      <c r="AX32" s="37">
        <v>17.4</v>
      </c>
      <c r="AY32" s="3"/>
      <c r="AZ32" s="45"/>
      <c r="BA32" s="12" t="s">
        <v>11</v>
      </c>
      <c r="BB32" s="9"/>
      <c r="BD32" s="62"/>
    </row>
    <row r="33" spans="1:56" ht="30.75" customHeight="1">
      <c r="A33" s="45"/>
      <c r="B33" s="12" t="s">
        <v>20</v>
      </c>
      <c r="C33" s="9"/>
      <c r="D33" s="26">
        <v>14990785</v>
      </c>
      <c r="E33" s="26"/>
      <c r="F33" s="59">
        <f t="shared" si="20"/>
        <v>14.8</v>
      </c>
      <c r="G33" s="60"/>
      <c r="H33" s="61">
        <f t="shared" si="21"/>
        <v>18.2</v>
      </c>
      <c r="I33" s="3"/>
      <c r="J33" s="22">
        <v>14379450</v>
      </c>
      <c r="K33" s="26"/>
      <c r="L33" s="59">
        <f t="shared" si="22"/>
        <v>14.3</v>
      </c>
      <c r="M33" s="60"/>
      <c r="N33" s="61">
        <f t="shared" si="23"/>
        <v>16.5</v>
      </c>
      <c r="O33" s="3"/>
      <c r="P33" s="22">
        <v>11809626</v>
      </c>
      <c r="Q33" s="26"/>
      <c r="R33" s="59">
        <f t="shared" si="24"/>
        <v>12.7</v>
      </c>
      <c r="S33" s="60"/>
      <c r="T33" s="61">
        <f t="shared" si="25"/>
        <v>14.7</v>
      </c>
      <c r="U33" s="3"/>
      <c r="V33" s="22">
        <v>14234558</v>
      </c>
      <c r="W33" s="26"/>
      <c r="X33" s="59">
        <f t="shared" si="26"/>
        <v>14.6</v>
      </c>
      <c r="Y33" s="60"/>
      <c r="Z33" s="61">
        <f t="shared" si="27"/>
        <v>17.3</v>
      </c>
      <c r="AA33" s="3"/>
      <c r="AB33" s="34">
        <v>15221213</v>
      </c>
      <c r="AC33" s="31"/>
      <c r="AD33" s="35">
        <f t="shared" si="28"/>
        <v>14.9</v>
      </c>
      <c r="AE33" s="36"/>
      <c r="AF33" s="37">
        <f t="shared" si="29"/>
        <v>17.3</v>
      </c>
      <c r="AG33" s="3"/>
      <c r="AH33" s="34">
        <v>15785432</v>
      </c>
      <c r="AI33" s="31"/>
      <c r="AJ33" s="35">
        <v>15.3</v>
      </c>
      <c r="AK33" s="36"/>
      <c r="AL33" s="37">
        <v>17.7</v>
      </c>
      <c r="AM33" s="3"/>
      <c r="AN33" s="34">
        <v>37402395</v>
      </c>
      <c r="AO33" s="31"/>
      <c r="AP33" s="35">
        <v>28.8</v>
      </c>
      <c r="AQ33" s="36"/>
      <c r="AR33" s="37">
        <v>32.7</v>
      </c>
      <c r="AS33" s="3"/>
      <c r="AT33" s="34">
        <v>32020607</v>
      </c>
      <c r="AU33" s="3"/>
      <c r="AV33" s="35">
        <v>25</v>
      </c>
      <c r="AW33" s="36"/>
      <c r="AX33" s="37">
        <v>28.5</v>
      </c>
      <c r="AY33" s="3"/>
      <c r="AZ33" s="45"/>
      <c r="BA33" s="12" t="s">
        <v>20</v>
      </c>
      <c r="BB33" s="9"/>
      <c r="BD33" s="62"/>
    </row>
    <row r="34" spans="1:56" ht="30.75" customHeight="1">
      <c r="A34" s="45"/>
      <c r="B34" s="12" t="s">
        <v>13</v>
      </c>
      <c r="C34" s="9"/>
      <c r="D34" s="26">
        <f>D35-SUM(D29:D33)</f>
        <v>15501852</v>
      </c>
      <c r="E34" s="26"/>
      <c r="F34" s="59">
        <f t="shared" si="20"/>
        <v>15.3</v>
      </c>
      <c r="G34" s="60"/>
      <c r="H34" s="61">
        <f t="shared" si="21"/>
        <v>18.8</v>
      </c>
      <c r="I34" s="3"/>
      <c r="J34" s="22">
        <f>J35-SUM(J29:J33)</f>
        <v>13669359</v>
      </c>
      <c r="K34" s="26"/>
      <c r="L34" s="59">
        <f t="shared" si="22"/>
        <v>13.6</v>
      </c>
      <c r="M34" s="60"/>
      <c r="N34" s="61">
        <f t="shared" si="23"/>
        <v>15.7</v>
      </c>
      <c r="O34" s="3"/>
      <c r="P34" s="22">
        <f>P35-SUM(P29:P33)</f>
        <v>13526590</v>
      </c>
      <c r="Q34" s="26"/>
      <c r="R34" s="59">
        <f t="shared" si="24"/>
        <v>14.6</v>
      </c>
      <c r="S34" s="60"/>
      <c r="T34" s="61">
        <f t="shared" si="25"/>
        <v>16.8</v>
      </c>
      <c r="U34" s="3"/>
      <c r="V34" s="22">
        <v>14277809</v>
      </c>
      <c r="W34" s="26"/>
      <c r="X34" s="59">
        <f t="shared" si="26"/>
        <v>14.6</v>
      </c>
      <c r="Y34" s="60"/>
      <c r="Z34" s="61">
        <f t="shared" si="27"/>
        <v>17.3</v>
      </c>
      <c r="AA34" s="3"/>
      <c r="AB34" s="34">
        <v>13404435</v>
      </c>
      <c r="AC34" s="31"/>
      <c r="AD34" s="35">
        <f t="shared" si="28"/>
        <v>13.2</v>
      </c>
      <c r="AE34" s="36"/>
      <c r="AF34" s="37">
        <f t="shared" si="29"/>
        <v>15.2</v>
      </c>
      <c r="AG34" s="3"/>
      <c r="AH34" s="34">
        <v>12450949</v>
      </c>
      <c r="AI34" s="31"/>
      <c r="AJ34" s="35">
        <v>12.1</v>
      </c>
      <c r="AK34" s="36"/>
      <c r="AL34" s="37">
        <v>13.9</v>
      </c>
      <c r="AM34" s="3"/>
      <c r="AN34" s="34">
        <v>16808545</v>
      </c>
      <c r="AO34" s="31"/>
      <c r="AP34" s="35">
        <v>12.9</v>
      </c>
      <c r="AQ34" s="36"/>
      <c r="AR34" s="37">
        <v>14.7</v>
      </c>
      <c r="AS34" s="3"/>
      <c r="AT34" s="34">
        <v>15443869</v>
      </c>
      <c r="AU34" s="3"/>
      <c r="AV34" s="35">
        <v>12</v>
      </c>
      <c r="AW34" s="36"/>
      <c r="AX34" s="37">
        <v>13.8</v>
      </c>
      <c r="AY34" s="3"/>
      <c r="AZ34" s="45"/>
      <c r="BA34" s="12" t="s">
        <v>13</v>
      </c>
      <c r="BB34" s="9"/>
      <c r="BD34" s="62"/>
    </row>
    <row r="35" spans="1:56" ht="30.75" customHeight="1">
      <c r="A35" s="45"/>
      <c r="B35" s="12" t="s">
        <v>15</v>
      </c>
      <c r="C35" s="9"/>
      <c r="D35" s="26">
        <f>D38-D36-D37</f>
        <v>82259828</v>
      </c>
      <c r="E35" s="26"/>
      <c r="F35" s="59">
        <f>ROUND(D35/D$38*100,1)</f>
        <v>81.2</v>
      </c>
      <c r="G35" s="60"/>
      <c r="H35" s="61">
        <f t="shared" si="21"/>
        <v>100</v>
      </c>
      <c r="I35" s="3"/>
      <c r="J35" s="22">
        <f>J38-J36-J37</f>
        <v>86905854</v>
      </c>
      <c r="K35" s="26"/>
      <c r="L35" s="59">
        <f t="shared" si="22"/>
        <v>86.7</v>
      </c>
      <c r="M35" s="60"/>
      <c r="N35" s="61">
        <f t="shared" si="23"/>
        <v>100</v>
      </c>
      <c r="O35" s="3"/>
      <c r="P35" s="22">
        <f>P38-P36-P37</f>
        <v>80466312</v>
      </c>
      <c r="Q35" s="26"/>
      <c r="R35" s="59">
        <f t="shared" si="24"/>
        <v>86.6</v>
      </c>
      <c r="S35" s="60"/>
      <c r="T35" s="61">
        <f t="shared" si="25"/>
        <v>100</v>
      </c>
      <c r="U35" s="3"/>
      <c r="V35" s="22">
        <v>82474602</v>
      </c>
      <c r="W35" s="26"/>
      <c r="X35" s="59">
        <f t="shared" si="26"/>
        <v>84.6</v>
      </c>
      <c r="Y35" s="60"/>
      <c r="Z35" s="61">
        <f t="shared" si="27"/>
        <v>100</v>
      </c>
      <c r="AA35" s="3"/>
      <c r="AB35" s="34">
        <v>87912965</v>
      </c>
      <c r="AC35" s="31"/>
      <c r="AD35" s="35">
        <f t="shared" si="28"/>
        <v>86.3</v>
      </c>
      <c r="AE35" s="36"/>
      <c r="AF35" s="37">
        <f t="shared" si="29"/>
        <v>100</v>
      </c>
      <c r="AG35" s="3"/>
      <c r="AH35" s="34">
        <v>89269190</v>
      </c>
      <c r="AI35" s="31"/>
      <c r="AJ35" s="35">
        <v>86.5</v>
      </c>
      <c r="AK35" s="36"/>
      <c r="AL35" s="37">
        <v>100</v>
      </c>
      <c r="AM35" s="3"/>
      <c r="AN35" s="34">
        <v>114483456</v>
      </c>
      <c r="AO35" s="31"/>
      <c r="AP35" s="35">
        <v>88</v>
      </c>
      <c r="AQ35" s="36"/>
      <c r="AR35" s="37">
        <v>100</v>
      </c>
      <c r="AS35" s="3"/>
      <c r="AT35" s="34">
        <v>112279767</v>
      </c>
      <c r="AU35" s="3"/>
      <c r="AV35" s="35">
        <v>87.5</v>
      </c>
      <c r="AW35" s="36"/>
      <c r="AX35" s="37">
        <v>100</v>
      </c>
      <c r="AY35" s="3"/>
      <c r="AZ35" s="45"/>
      <c r="BA35" s="12" t="s">
        <v>15</v>
      </c>
      <c r="BB35" s="9"/>
      <c r="BD35" s="62"/>
    </row>
    <row r="36" spans="1:56" ht="30.75" customHeight="1">
      <c r="A36" s="45"/>
      <c r="B36" s="12" t="s">
        <v>14</v>
      </c>
      <c r="C36" s="9"/>
      <c r="D36" s="26">
        <v>16978240</v>
      </c>
      <c r="E36" s="26"/>
      <c r="F36" s="59">
        <f>ROUND(D36/D$38*100,1)</f>
        <v>16.8</v>
      </c>
      <c r="G36" s="60"/>
      <c r="H36" s="8" t="s">
        <v>4</v>
      </c>
      <c r="I36" s="3"/>
      <c r="J36" s="22">
        <v>11116145</v>
      </c>
      <c r="K36" s="26"/>
      <c r="L36" s="59">
        <f t="shared" si="22"/>
        <v>11.1</v>
      </c>
      <c r="M36" s="60"/>
      <c r="N36" s="8" t="s">
        <v>4</v>
      </c>
      <c r="O36" s="3"/>
      <c r="P36" s="22">
        <v>10376345</v>
      </c>
      <c r="Q36" s="26"/>
      <c r="R36" s="59">
        <f t="shared" si="24"/>
        <v>11.2</v>
      </c>
      <c r="S36" s="60"/>
      <c r="T36" s="8" t="s">
        <v>4</v>
      </c>
      <c r="U36" s="3"/>
      <c r="V36" s="22">
        <v>12969520</v>
      </c>
      <c r="W36" s="26"/>
      <c r="X36" s="59">
        <f t="shared" si="26"/>
        <v>13.3</v>
      </c>
      <c r="Y36" s="60"/>
      <c r="Z36" s="8" t="s">
        <v>4</v>
      </c>
      <c r="AA36" s="3"/>
      <c r="AB36" s="34">
        <v>10688010</v>
      </c>
      <c r="AC36" s="31"/>
      <c r="AD36" s="35">
        <f t="shared" si="28"/>
        <v>10.5</v>
      </c>
      <c r="AE36" s="36"/>
      <c r="AF36" s="27" t="s">
        <v>4</v>
      </c>
      <c r="AG36" s="3"/>
      <c r="AH36" s="34">
        <v>10870548</v>
      </c>
      <c r="AI36" s="31"/>
      <c r="AJ36" s="35">
        <v>10.5</v>
      </c>
      <c r="AK36" s="36"/>
      <c r="AL36" s="27" t="s">
        <v>4</v>
      </c>
      <c r="AM36" s="3"/>
      <c r="AN36" s="34">
        <v>12260718</v>
      </c>
      <c r="AO36" s="31"/>
      <c r="AP36" s="35">
        <v>9.4</v>
      </c>
      <c r="AQ36" s="36"/>
      <c r="AR36" s="27" t="s">
        <v>4</v>
      </c>
      <c r="AS36" s="3"/>
      <c r="AT36" s="34">
        <v>11745371</v>
      </c>
      <c r="AU36" s="3"/>
      <c r="AV36" s="35">
        <v>9.2</v>
      </c>
      <c r="AW36" s="36"/>
      <c r="AX36" s="27" t="s">
        <v>4</v>
      </c>
      <c r="AY36" s="3"/>
      <c r="AZ36" s="45"/>
      <c r="BA36" s="12" t="s">
        <v>14</v>
      </c>
      <c r="BB36" s="9"/>
      <c r="BD36" s="62"/>
    </row>
    <row r="37" spans="1:56" ht="30.75" customHeight="1">
      <c r="A37" s="45"/>
      <c r="B37" s="12" t="s">
        <v>16</v>
      </c>
      <c r="C37" s="9"/>
      <c r="D37" s="26">
        <v>2077535</v>
      </c>
      <c r="E37" s="26"/>
      <c r="F37" s="59">
        <f>ROUND(D37/D$38*100,1)</f>
        <v>2.1</v>
      </c>
      <c r="G37" s="60"/>
      <c r="H37" s="8" t="s">
        <v>4</v>
      </c>
      <c r="I37" s="3"/>
      <c r="J37" s="22">
        <v>2253102</v>
      </c>
      <c r="K37" s="26"/>
      <c r="L37" s="59">
        <f t="shared" si="22"/>
        <v>2.2</v>
      </c>
      <c r="M37" s="60"/>
      <c r="N37" s="8" t="s">
        <v>4</v>
      </c>
      <c r="O37" s="3"/>
      <c r="P37" s="22">
        <v>2093812</v>
      </c>
      <c r="Q37" s="26"/>
      <c r="R37" s="59">
        <f t="shared" si="24"/>
        <v>2.3</v>
      </c>
      <c r="S37" s="60"/>
      <c r="T37" s="8" t="s">
        <v>4</v>
      </c>
      <c r="U37" s="3"/>
      <c r="V37" s="22">
        <v>2067379</v>
      </c>
      <c r="W37" s="26"/>
      <c r="X37" s="59">
        <f t="shared" si="26"/>
        <v>2.1</v>
      </c>
      <c r="Y37" s="60"/>
      <c r="Z37" s="8" t="s">
        <v>4</v>
      </c>
      <c r="AA37" s="3"/>
      <c r="AB37" s="34">
        <v>3316521</v>
      </c>
      <c r="AC37" s="31"/>
      <c r="AD37" s="35">
        <f t="shared" si="28"/>
        <v>3.3</v>
      </c>
      <c r="AE37" s="36"/>
      <c r="AF37" s="27" t="s">
        <v>4</v>
      </c>
      <c r="AG37" s="3"/>
      <c r="AH37" s="34">
        <v>3106143</v>
      </c>
      <c r="AI37" s="31"/>
      <c r="AJ37" s="35">
        <v>3</v>
      </c>
      <c r="AK37" s="36"/>
      <c r="AL37" s="27" t="s">
        <v>4</v>
      </c>
      <c r="AM37" s="3"/>
      <c r="AN37" s="34">
        <v>3303065</v>
      </c>
      <c r="AO37" s="31"/>
      <c r="AP37" s="35">
        <v>2.5</v>
      </c>
      <c r="AQ37" s="36"/>
      <c r="AR37" s="27" t="s">
        <v>4</v>
      </c>
      <c r="AS37" s="3"/>
      <c r="AT37" s="34">
        <v>4265925</v>
      </c>
      <c r="AU37" s="3"/>
      <c r="AV37" s="35">
        <v>3.3</v>
      </c>
      <c r="AW37" s="36"/>
      <c r="AX37" s="27" t="s">
        <v>4</v>
      </c>
      <c r="AY37" s="3"/>
      <c r="AZ37" s="45"/>
      <c r="BA37" s="12" t="s">
        <v>16</v>
      </c>
      <c r="BB37" s="9"/>
      <c r="BD37" s="62"/>
    </row>
    <row r="38" spans="1:56" ht="30.75" customHeight="1">
      <c r="A38" s="45"/>
      <c r="B38" s="51" t="s">
        <v>21</v>
      </c>
      <c r="C38" s="52"/>
      <c r="D38" s="26">
        <v>101315603</v>
      </c>
      <c r="E38" s="26"/>
      <c r="F38" s="59">
        <f>ROUND(D38/D$38*100,1)</f>
        <v>100</v>
      </c>
      <c r="G38" s="60"/>
      <c r="H38" s="8" t="s">
        <v>4</v>
      </c>
      <c r="I38" s="3"/>
      <c r="J38" s="22">
        <v>100275101</v>
      </c>
      <c r="K38" s="26"/>
      <c r="L38" s="59">
        <f t="shared" si="22"/>
        <v>100</v>
      </c>
      <c r="M38" s="60"/>
      <c r="N38" s="8" t="s">
        <v>4</v>
      </c>
      <c r="O38" s="3"/>
      <c r="P38" s="22">
        <v>92936469</v>
      </c>
      <c r="Q38" s="26"/>
      <c r="R38" s="59">
        <f t="shared" si="24"/>
        <v>100</v>
      </c>
      <c r="S38" s="60"/>
      <c r="T38" s="8" t="s">
        <v>4</v>
      </c>
      <c r="U38" s="3"/>
      <c r="V38" s="22">
        <v>97511501</v>
      </c>
      <c r="W38" s="26"/>
      <c r="X38" s="59">
        <f t="shared" si="26"/>
        <v>100</v>
      </c>
      <c r="Y38" s="60"/>
      <c r="Z38" s="8" t="s">
        <v>4</v>
      </c>
      <c r="AA38" s="3"/>
      <c r="AB38" s="34">
        <v>101917496</v>
      </c>
      <c r="AC38" s="31"/>
      <c r="AD38" s="35">
        <f t="shared" si="28"/>
        <v>100</v>
      </c>
      <c r="AE38" s="36"/>
      <c r="AF38" s="27" t="s">
        <v>4</v>
      </c>
      <c r="AG38" s="3"/>
      <c r="AH38" s="34">
        <v>103245881</v>
      </c>
      <c r="AI38" s="31"/>
      <c r="AJ38" s="35">
        <v>100</v>
      </c>
      <c r="AK38" s="36"/>
      <c r="AL38" s="27" t="s">
        <v>4</v>
      </c>
      <c r="AM38" s="3"/>
      <c r="AN38" s="34">
        <v>130047239</v>
      </c>
      <c r="AO38" s="31"/>
      <c r="AP38" s="35">
        <v>100</v>
      </c>
      <c r="AQ38" s="36"/>
      <c r="AR38" s="27" t="s">
        <v>4</v>
      </c>
      <c r="AS38" s="3"/>
      <c r="AT38" s="34">
        <v>128291063</v>
      </c>
      <c r="AU38" s="3"/>
      <c r="AV38" s="35">
        <v>100</v>
      </c>
      <c r="AW38" s="36"/>
      <c r="AX38" s="27" t="s">
        <v>4</v>
      </c>
      <c r="AY38" s="3"/>
      <c r="AZ38" s="45"/>
      <c r="BA38" s="51" t="s">
        <v>21</v>
      </c>
      <c r="BB38" s="52"/>
      <c r="BD38" s="63"/>
    </row>
    <row r="39" spans="1:54" ht="9" customHeight="1">
      <c r="A39" s="53"/>
      <c r="B39" s="54"/>
      <c r="C39" s="55"/>
      <c r="D39" s="64"/>
      <c r="E39" s="64"/>
      <c r="F39" s="53"/>
      <c r="G39" s="41"/>
      <c r="H39" s="64"/>
      <c r="I39" s="41"/>
      <c r="J39" s="53"/>
      <c r="K39" s="64"/>
      <c r="L39" s="53"/>
      <c r="M39" s="41"/>
      <c r="N39" s="64"/>
      <c r="O39" s="41"/>
      <c r="P39" s="53"/>
      <c r="Q39" s="64"/>
      <c r="R39" s="53"/>
      <c r="S39" s="41"/>
      <c r="T39" s="64"/>
      <c r="U39" s="41"/>
      <c r="V39" s="53"/>
      <c r="W39" s="64"/>
      <c r="X39" s="53"/>
      <c r="Y39" s="41"/>
      <c r="Z39" s="64"/>
      <c r="AA39" s="41"/>
      <c r="AB39" s="38"/>
      <c r="AC39" s="39"/>
      <c r="AD39" s="38"/>
      <c r="AE39" s="40"/>
      <c r="AF39" s="39"/>
      <c r="AG39" s="41"/>
      <c r="AH39" s="38"/>
      <c r="AI39" s="39"/>
      <c r="AJ39" s="38"/>
      <c r="AK39" s="40"/>
      <c r="AL39" s="39"/>
      <c r="AM39" s="41"/>
      <c r="AN39" s="38"/>
      <c r="AO39" s="39"/>
      <c r="AP39" s="38"/>
      <c r="AQ39" s="40"/>
      <c r="AR39" s="39"/>
      <c r="AS39" s="41"/>
      <c r="AT39" s="53"/>
      <c r="AU39" s="41"/>
      <c r="AV39" s="38"/>
      <c r="AW39" s="40"/>
      <c r="AX39" s="39"/>
      <c r="AY39" s="41"/>
      <c r="AZ39" s="53"/>
      <c r="BA39" s="54"/>
      <c r="BB39" s="55"/>
    </row>
    <row r="40" spans="1:54" ht="9" customHeight="1">
      <c r="A40" s="26"/>
      <c r="B40" s="49"/>
      <c r="C40" s="49"/>
      <c r="AZ40" s="26"/>
      <c r="BA40" s="49"/>
      <c r="BB40" s="49"/>
    </row>
    <row r="41" spans="2:54" ht="13.5">
      <c r="B41" s="65"/>
      <c r="C41" s="65"/>
      <c r="BA41" s="65"/>
      <c r="BB41" s="65"/>
    </row>
    <row r="42" spans="2:54" ht="13.5">
      <c r="B42" s="65"/>
      <c r="C42" s="65"/>
      <c r="AB42" s="4"/>
      <c r="AH42" s="4"/>
      <c r="AN42" s="4"/>
      <c r="BA42" s="65"/>
      <c r="BB42" s="65"/>
    </row>
    <row r="43" spans="2:54" ht="13.5">
      <c r="B43" s="65"/>
      <c r="C43" s="65"/>
      <c r="P43" s="4"/>
      <c r="AB43" s="4"/>
      <c r="AH43" s="4"/>
      <c r="AN43" s="4"/>
      <c r="BA43" s="65"/>
      <c r="BB43" s="65"/>
    </row>
    <row r="44" spans="2:54" ht="13.5">
      <c r="B44" s="65"/>
      <c r="C44" s="65"/>
      <c r="BA44" s="65"/>
      <c r="BB44" s="65"/>
    </row>
    <row r="45" spans="2:54" ht="13.5">
      <c r="B45" s="65"/>
      <c r="C45" s="65"/>
      <c r="BA45" s="65"/>
      <c r="BB45" s="65"/>
    </row>
    <row r="46" spans="2:54" ht="13.5">
      <c r="B46" s="65"/>
      <c r="C46" s="65"/>
      <c r="BA46" s="65"/>
      <c r="BB46" s="65"/>
    </row>
    <row r="47" spans="2:54" ht="13.5">
      <c r="B47" s="65"/>
      <c r="C47" s="65"/>
      <c r="BA47" s="65"/>
      <c r="BB47" s="65"/>
    </row>
  </sheetData>
  <sheetProtection/>
  <mergeCells count="15">
    <mergeCell ref="AT4:AY4"/>
    <mergeCell ref="AV5:AY5"/>
    <mergeCell ref="AN4:AS4"/>
    <mergeCell ref="AP5:AS5"/>
    <mergeCell ref="AH4:AM4"/>
    <mergeCell ref="R5:U5"/>
    <mergeCell ref="A4:C5"/>
    <mergeCell ref="L5:O5"/>
    <mergeCell ref="P4:U4"/>
    <mergeCell ref="AZ4:BB5"/>
    <mergeCell ref="AB4:AG4"/>
    <mergeCell ref="AD5:AG5"/>
    <mergeCell ref="V4:AA4"/>
    <mergeCell ref="X5:AA5"/>
    <mergeCell ref="AJ5:AM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９地方歳入中に占める地方税収入の割合の推移</dc:title>
  <dc:subject/>
  <dc:creator>自治省</dc:creator>
  <cp:keywords/>
  <dc:description/>
  <cp:lastModifiedBy>古田　唯一郎</cp:lastModifiedBy>
  <cp:lastPrinted>2022-01-25T10:38:15Z</cp:lastPrinted>
  <dcterms:created xsi:type="dcterms:W3CDTF">2000-01-24T12:12:34Z</dcterms:created>
  <dcterms:modified xsi:type="dcterms:W3CDTF">2023-02-10T07:52:45Z</dcterms:modified>
  <cp:category/>
  <cp:version/>
  <cp:contentType/>
  <cp:contentStatus/>
</cp:coreProperties>
</file>